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3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llT\Documents\Excel sjablonen\"/>
    </mc:Choice>
  </mc:AlternateContent>
  <xr:revisionPtr revIDLastSave="0" documentId="13_ncr:1_{21E6905B-116C-4162-816D-511657ECA510}" xr6:coauthVersionLast="47" xr6:coauthVersionMax="47" xr10:uidLastSave="{00000000-0000-0000-0000-000000000000}"/>
  <bookViews>
    <workbookView xWindow="-108" yWindow="-108" windowWidth="23256" windowHeight="12456" xr2:uid="{DA98D726-17FB-45AC-9707-63BF2CE98D9D}"/>
  </bookViews>
  <sheets>
    <sheet name="Intro" sheetId="1" r:id="rId1"/>
    <sheet name="January" sheetId="2" r:id="rId2"/>
    <sheet name="February" sheetId="26" r:id="rId3"/>
    <sheet name="March" sheetId="16" r:id="rId4"/>
    <sheet name="April" sheetId="17" r:id="rId5"/>
    <sheet name="May" sheetId="18" r:id="rId6"/>
    <sheet name="June" sheetId="19" r:id="rId7"/>
    <sheet name="July" sheetId="20" r:id="rId8"/>
    <sheet name="August" sheetId="21" r:id="rId9"/>
    <sheet name="September" sheetId="22" r:id="rId10"/>
    <sheet name="October" sheetId="23" r:id="rId11"/>
    <sheet name="November" sheetId="24" r:id="rId12"/>
    <sheet name="December" sheetId="2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" i="1" l="1"/>
  <c r="U12" i="1"/>
  <c r="U8" i="1"/>
  <c r="N48" i="25" a="1"/>
  <c r="N48" i="25" s="1"/>
  <c r="N47" i="25" a="1"/>
  <c r="N47" i="25" s="1"/>
  <c r="N45" i="25" a="1"/>
  <c r="N45" i="25" s="1"/>
  <c r="N44" i="25" a="1"/>
  <c r="N44" i="25" s="1"/>
  <c r="N43" i="25" a="1"/>
  <c r="N43" i="25" s="1"/>
  <c r="N42" i="25" a="1"/>
  <c r="N42" i="25" s="1"/>
  <c r="N41" i="25" a="1"/>
  <c r="N41" i="25" s="1"/>
  <c r="N40" i="25" a="1"/>
  <c r="N40" i="25" s="1"/>
  <c r="N39" i="25" a="1"/>
  <c r="N39" i="25" s="1"/>
  <c r="N38" i="25" a="1"/>
  <c r="N38" i="25" s="1"/>
  <c r="N37" i="25" a="1"/>
  <c r="N37" i="25" s="1"/>
  <c r="N36" i="25" a="1"/>
  <c r="N36" i="25" s="1"/>
  <c r="N35" i="25" a="1"/>
  <c r="N35" i="25" s="1"/>
  <c r="N34" i="25" a="1"/>
  <c r="N34" i="25" s="1"/>
  <c r="N33" i="25" a="1"/>
  <c r="N33" i="25" s="1"/>
  <c r="N32" i="25" a="1"/>
  <c r="N32" i="25" s="1"/>
  <c r="N48" i="24" a="1"/>
  <c r="N48" i="24" s="1"/>
  <c r="N47" i="24" a="1"/>
  <c r="N47" i="24" s="1"/>
  <c r="N45" i="24" a="1"/>
  <c r="N45" i="24" s="1"/>
  <c r="N44" i="24" a="1"/>
  <c r="N44" i="24" s="1"/>
  <c r="N43" i="24" a="1"/>
  <c r="N43" i="24" s="1"/>
  <c r="N42" i="24" a="1"/>
  <c r="N42" i="24" s="1"/>
  <c r="N41" i="24" a="1"/>
  <c r="N41" i="24" s="1"/>
  <c r="N40" i="24" a="1"/>
  <c r="N40" i="24" s="1"/>
  <c r="N39" i="24" a="1"/>
  <c r="N39" i="24" s="1"/>
  <c r="N38" i="24" a="1"/>
  <c r="N38" i="24" s="1"/>
  <c r="N37" i="24" a="1"/>
  <c r="N37" i="24" s="1"/>
  <c r="N36" i="24" a="1"/>
  <c r="N36" i="24" s="1"/>
  <c r="N35" i="24" a="1"/>
  <c r="N35" i="24" s="1"/>
  <c r="N34" i="24" a="1"/>
  <c r="N34" i="24" s="1"/>
  <c r="N33" i="24" a="1"/>
  <c r="N33" i="24" s="1"/>
  <c r="N32" i="24" a="1"/>
  <c r="N32" i="24" s="1"/>
  <c r="N48" i="23" a="1"/>
  <c r="N48" i="23" s="1"/>
  <c r="N47" i="23" a="1"/>
  <c r="N47" i="23" s="1"/>
  <c r="N45" i="23" a="1"/>
  <c r="N45" i="23" s="1"/>
  <c r="N44" i="23"/>
  <c r="N44" i="23" a="1"/>
  <c r="N43" i="23" a="1"/>
  <c r="N43" i="23" s="1"/>
  <c r="N42" i="23" a="1"/>
  <c r="N42" i="23" s="1"/>
  <c r="N41" i="23" a="1"/>
  <c r="N41" i="23" s="1"/>
  <c r="N40" i="23"/>
  <c r="N40" i="23" a="1"/>
  <c r="N39" i="23" a="1"/>
  <c r="N39" i="23" s="1"/>
  <c r="N38" i="23" a="1"/>
  <c r="N38" i="23" s="1"/>
  <c r="N37" i="23" a="1"/>
  <c r="N37" i="23" s="1"/>
  <c r="N36" i="23"/>
  <c r="N36" i="23" a="1"/>
  <c r="N35" i="23" a="1"/>
  <c r="N35" i="23" s="1"/>
  <c r="N34" i="23" a="1"/>
  <c r="N34" i="23" s="1"/>
  <c r="N33" i="23" a="1"/>
  <c r="N33" i="23" s="1"/>
  <c r="N32" i="23" a="1"/>
  <c r="N32" i="23" s="1"/>
  <c r="N48" i="22" a="1"/>
  <c r="N48" i="22" s="1"/>
  <c r="N47" i="22" a="1"/>
  <c r="N47" i="22" s="1"/>
  <c r="N45" i="22" a="1"/>
  <c r="N45" i="22" s="1"/>
  <c r="N44" i="22" a="1"/>
  <c r="N44" i="22" s="1"/>
  <c r="N43" i="22" a="1"/>
  <c r="N43" i="22" s="1"/>
  <c r="N42" i="22" a="1"/>
  <c r="N42" i="22" s="1"/>
  <c r="N41" i="22" a="1"/>
  <c r="N41" i="22" s="1"/>
  <c r="N40" i="22" a="1"/>
  <c r="N40" i="22" s="1"/>
  <c r="N39" i="22" a="1"/>
  <c r="N39" i="22" s="1"/>
  <c r="N38" i="22" a="1"/>
  <c r="N38" i="22" s="1"/>
  <c r="N37" i="22" a="1"/>
  <c r="N37" i="22" s="1"/>
  <c r="N36" i="22" a="1"/>
  <c r="N36" i="22" s="1"/>
  <c r="N35" i="22" a="1"/>
  <c r="N35" i="22" s="1"/>
  <c r="N34" i="22" a="1"/>
  <c r="N34" i="22" s="1"/>
  <c r="N33" i="22" a="1"/>
  <c r="N33" i="22" s="1"/>
  <c r="N32" i="22" a="1"/>
  <c r="N32" i="22" s="1"/>
  <c r="N48" i="21" a="1"/>
  <c r="N48" i="21" s="1"/>
  <c r="N47" i="21" a="1"/>
  <c r="N47" i="21" s="1"/>
  <c r="N45" i="21" a="1"/>
  <c r="N45" i="21" s="1"/>
  <c r="N44" i="21" a="1"/>
  <c r="N44" i="21" s="1"/>
  <c r="N43" i="21" a="1"/>
  <c r="N43" i="21" s="1"/>
  <c r="N42" i="21" a="1"/>
  <c r="N42" i="21" s="1"/>
  <c r="N41" i="21" a="1"/>
  <c r="N41" i="21" s="1"/>
  <c r="N40" i="21" a="1"/>
  <c r="N40" i="21" s="1"/>
  <c r="N39" i="21" a="1"/>
  <c r="N39" i="21" s="1"/>
  <c r="N38" i="21" a="1"/>
  <c r="N38" i="21" s="1"/>
  <c r="N37" i="21" a="1"/>
  <c r="N37" i="21" s="1"/>
  <c r="N36" i="21" a="1"/>
  <c r="N36" i="21" s="1"/>
  <c r="N35" i="21" a="1"/>
  <c r="N35" i="21" s="1"/>
  <c r="N34" i="21" a="1"/>
  <c r="N34" i="21" s="1"/>
  <c r="N33" i="21" a="1"/>
  <c r="N33" i="21" s="1"/>
  <c r="N32" i="21" a="1"/>
  <c r="N32" i="21" s="1"/>
  <c r="N48" i="20" a="1"/>
  <c r="N48" i="20" s="1"/>
  <c r="N47" i="20" a="1"/>
  <c r="N47" i="20" s="1"/>
  <c r="N45" i="20" a="1"/>
  <c r="N45" i="20" s="1"/>
  <c r="N44" i="20" a="1"/>
  <c r="N44" i="20" s="1"/>
  <c r="N43" i="20" a="1"/>
  <c r="N43" i="20" s="1"/>
  <c r="N42" i="20" a="1"/>
  <c r="N42" i="20" s="1"/>
  <c r="N41" i="20" a="1"/>
  <c r="N41" i="20" s="1"/>
  <c r="N40" i="20" a="1"/>
  <c r="N40" i="20" s="1"/>
  <c r="N39" i="20" a="1"/>
  <c r="N39" i="20" s="1"/>
  <c r="N38" i="20" a="1"/>
  <c r="N38" i="20" s="1"/>
  <c r="N37" i="20" a="1"/>
  <c r="N37" i="20" s="1"/>
  <c r="N36" i="20" a="1"/>
  <c r="N36" i="20" s="1"/>
  <c r="N35" i="20" a="1"/>
  <c r="N35" i="20" s="1"/>
  <c r="N34" i="20" a="1"/>
  <c r="N34" i="20" s="1"/>
  <c r="N33" i="20" a="1"/>
  <c r="N33" i="20" s="1"/>
  <c r="N32" i="20" a="1"/>
  <c r="N32" i="20" s="1"/>
  <c r="N48" i="19" a="1"/>
  <c r="N48" i="19" s="1"/>
  <c r="N47" i="19" a="1"/>
  <c r="N47" i="19" s="1"/>
  <c r="N45" i="19" a="1"/>
  <c r="N45" i="19" s="1"/>
  <c r="N44" i="19" a="1"/>
  <c r="N44" i="19" s="1"/>
  <c r="N43" i="19" a="1"/>
  <c r="N43" i="19" s="1"/>
  <c r="N42" i="19" a="1"/>
  <c r="N42" i="19" s="1"/>
  <c r="N41" i="19" a="1"/>
  <c r="N41" i="19" s="1"/>
  <c r="N40" i="19" a="1"/>
  <c r="N40" i="19" s="1"/>
  <c r="N39" i="19" a="1"/>
  <c r="N39" i="19" s="1"/>
  <c r="N38" i="19" a="1"/>
  <c r="N38" i="19" s="1"/>
  <c r="N37" i="19" a="1"/>
  <c r="N37" i="19" s="1"/>
  <c r="N36" i="19" a="1"/>
  <c r="N36" i="19" s="1"/>
  <c r="N35" i="19" a="1"/>
  <c r="N35" i="19" s="1"/>
  <c r="N34" i="19" a="1"/>
  <c r="N34" i="19" s="1"/>
  <c r="N33" i="19" a="1"/>
  <c r="N33" i="19" s="1"/>
  <c r="N32" i="19" a="1"/>
  <c r="N32" i="19" s="1"/>
  <c r="N48" i="18" a="1"/>
  <c r="N48" i="18" s="1"/>
  <c r="N47" i="18" a="1"/>
  <c r="N47" i="18" s="1"/>
  <c r="N45" i="18" a="1"/>
  <c r="N45" i="18" s="1"/>
  <c r="N44" i="18" a="1"/>
  <c r="N44" i="18" s="1"/>
  <c r="N43" i="18" a="1"/>
  <c r="N43" i="18" s="1"/>
  <c r="N42" i="18" a="1"/>
  <c r="N42" i="18" s="1"/>
  <c r="N41" i="18" a="1"/>
  <c r="N41" i="18" s="1"/>
  <c r="N40" i="18" a="1"/>
  <c r="N40" i="18" s="1"/>
  <c r="N39" i="18" a="1"/>
  <c r="N39" i="18" s="1"/>
  <c r="N38" i="18" a="1"/>
  <c r="N38" i="18" s="1"/>
  <c r="N37" i="18" a="1"/>
  <c r="N37" i="18" s="1"/>
  <c r="N36" i="18" a="1"/>
  <c r="N36" i="18" s="1"/>
  <c r="N35" i="18" a="1"/>
  <c r="N35" i="18" s="1"/>
  <c r="N34" i="18" a="1"/>
  <c r="N34" i="18" s="1"/>
  <c r="N33" i="18" a="1"/>
  <c r="N33" i="18" s="1"/>
  <c r="N32" i="18" a="1"/>
  <c r="N32" i="18" s="1"/>
  <c r="N48" i="17" a="1"/>
  <c r="N48" i="17" s="1"/>
  <c r="N47" i="17" a="1"/>
  <c r="N47" i="17" s="1"/>
  <c r="N45" i="17" a="1"/>
  <c r="N45" i="17" s="1"/>
  <c r="N44" i="17" a="1"/>
  <c r="N44" i="17" s="1"/>
  <c r="N43" i="17" a="1"/>
  <c r="N43" i="17" s="1"/>
  <c r="N42" i="17" a="1"/>
  <c r="N42" i="17" s="1"/>
  <c r="N41" i="17" a="1"/>
  <c r="N41" i="17" s="1"/>
  <c r="N40" i="17" a="1"/>
  <c r="N40" i="17" s="1"/>
  <c r="N39" i="17" a="1"/>
  <c r="N39" i="17" s="1"/>
  <c r="N38" i="17" a="1"/>
  <c r="N38" i="17" s="1"/>
  <c r="N37" i="17" a="1"/>
  <c r="N37" i="17" s="1"/>
  <c r="N36" i="17" a="1"/>
  <c r="N36" i="17" s="1"/>
  <c r="N35" i="17" a="1"/>
  <c r="N35" i="17" s="1"/>
  <c r="N34" i="17" a="1"/>
  <c r="N34" i="17" s="1"/>
  <c r="N33" i="17" a="1"/>
  <c r="N33" i="17" s="1"/>
  <c r="N32" i="17" a="1"/>
  <c r="N32" i="17" s="1"/>
  <c r="N48" i="16" a="1"/>
  <c r="N48" i="16" s="1"/>
  <c r="N47" i="16" a="1"/>
  <c r="N47" i="16" s="1"/>
  <c r="N45" i="16" a="1"/>
  <c r="N45" i="16" s="1"/>
  <c r="N44" i="16" a="1"/>
  <c r="N44" i="16" s="1"/>
  <c r="N43" i="16" a="1"/>
  <c r="N43" i="16" s="1"/>
  <c r="N42" i="16" a="1"/>
  <c r="N42" i="16" s="1"/>
  <c r="N41" i="16" a="1"/>
  <c r="N41" i="16" s="1"/>
  <c r="N40" i="16" a="1"/>
  <c r="N40" i="16" s="1"/>
  <c r="N39" i="16" a="1"/>
  <c r="N39" i="16" s="1"/>
  <c r="N38" i="16" a="1"/>
  <c r="N38" i="16" s="1"/>
  <c r="N37" i="16" a="1"/>
  <c r="N37" i="16" s="1"/>
  <c r="N36" i="16" a="1"/>
  <c r="N36" i="16" s="1"/>
  <c r="N35" i="16" a="1"/>
  <c r="N35" i="16" s="1"/>
  <c r="N34" i="16" a="1"/>
  <c r="N34" i="16" s="1"/>
  <c r="N33" i="16" a="1"/>
  <c r="N33" i="16" s="1"/>
  <c r="N32" i="16" a="1"/>
  <c r="N32" i="16" s="1"/>
  <c r="N48" i="26" a="1"/>
  <c r="N48" i="26" s="1"/>
  <c r="N47" i="26" a="1"/>
  <c r="N47" i="26" s="1"/>
  <c r="N45" i="26" a="1"/>
  <c r="N45" i="26" s="1"/>
  <c r="N44" i="26" a="1"/>
  <c r="N44" i="26" s="1"/>
  <c r="N43" i="26" a="1"/>
  <c r="N43" i="26" s="1"/>
  <c r="N42" i="26" a="1"/>
  <c r="N42" i="26" s="1"/>
  <c r="N41" i="26" a="1"/>
  <c r="N41" i="26" s="1"/>
  <c r="N40" i="26" a="1"/>
  <c r="N40" i="26" s="1"/>
  <c r="N39" i="26" a="1"/>
  <c r="N39" i="26" s="1"/>
  <c r="N38" i="26" a="1"/>
  <c r="N38" i="26" s="1"/>
  <c r="N37" i="26" a="1"/>
  <c r="N37" i="26" s="1"/>
  <c r="N36" i="26" a="1"/>
  <c r="N36" i="26" s="1"/>
  <c r="N35" i="26" a="1"/>
  <c r="N35" i="26" s="1"/>
  <c r="N34" i="26" a="1"/>
  <c r="N34" i="26" s="1"/>
  <c r="N33" i="26" a="1"/>
  <c r="N33" i="26" s="1"/>
  <c r="N32" i="26" a="1"/>
  <c r="N32" i="26" s="1"/>
  <c r="N33" i="2" a="1"/>
  <c r="N33" i="2" s="1"/>
  <c r="N34" i="2" a="1"/>
  <c r="N34" i="2" s="1"/>
  <c r="N35" i="2" a="1"/>
  <c r="N35" i="2" s="1"/>
  <c r="N36" i="2" a="1"/>
  <c r="N36" i="2" s="1"/>
  <c r="N37" i="2" a="1"/>
  <c r="N37" i="2" s="1"/>
  <c r="N38" i="2" a="1"/>
  <c r="N38" i="2" s="1"/>
  <c r="N39" i="2" a="1"/>
  <c r="N39" i="2" s="1"/>
  <c r="N40" i="2" a="1"/>
  <c r="N40" i="2"/>
  <c r="N41" i="2" a="1"/>
  <c r="N41" i="2" s="1"/>
  <c r="N42" i="2" a="1"/>
  <c r="N42" i="2" s="1"/>
  <c r="N43" i="2" a="1"/>
  <c r="N43" i="2" s="1"/>
  <c r="N44" i="2" a="1"/>
  <c r="N44" i="2" s="1"/>
  <c r="N45" i="2" a="1"/>
  <c r="N45" i="2" s="1"/>
  <c r="N47" i="2" a="1"/>
  <c r="N47" i="2" s="1"/>
  <c r="N48" i="2" a="1"/>
  <c r="N48" i="2" s="1"/>
  <c r="N32" i="2" a="1"/>
  <c r="N32" i="2" s="1"/>
  <c r="Q21" i="1" a="1"/>
  <c r="Q21" i="1" s="1"/>
  <c r="U4" i="1" a="1"/>
  <c r="U4" i="1" s="1"/>
  <c r="A21" i="1" a="1"/>
  <c r="A21" i="1" s="1"/>
  <c r="N17" i="1"/>
  <c r="N16" i="1"/>
  <c r="N15" i="1"/>
  <c r="N14" i="1"/>
  <c r="N13" i="1"/>
  <c r="N12" i="1"/>
  <c r="N11" i="1"/>
  <c r="N10" i="1"/>
  <c r="N9" i="1"/>
  <c r="N8" i="1"/>
  <c r="N7" i="1"/>
  <c r="M17" i="1"/>
  <c r="O17" i="1" s="1"/>
  <c r="M16" i="1"/>
  <c r="O16" i="1" s="1"/>
  <c r="M15" i="1"/>
  <c r="M14" i="1"/>
  <c r="M13" i="1"/>
  <c r="M12" i="1"/>
  <c r="O12" i="1" s="1"/>
  <c r="M11" i="1"/>
  <c r="O11" i="1" s="1"/>
  <c r="M10" i="1"/>
  <c r="M9" i="1"/>
  <c r="O9" i="1" s="1"/>
  <c r="M8" i="1"/>
  <c r="M7" i="1"/>
  <c r="O13" i="1"/>
  <c r="H17" i="1" a="1"/>
  <c r="H17" i="1" s="1"/>
  <c r="H16" i="1" a="1"/>
  <c r="H16" i="1" s="1"/>
  <c r="H15" i="1" a="1"/>
  <c r="H15" i="1" s="1"/>
  <c r="H14" i="1" a="1"/>
  <c r="H14" i="1" s="1"/>
  <c r="H13" i="1" a="1"/>
  <c r="H13" i="1" s="1"/>
  <c r="H12" i="1" a="1"/>
  <c r="H12" i="1" s="1"/>
  <c r="H11" i="1" a="1"/>
  <c r="H11" i="1" s="1"/>
  <c r="H10" i="1" a="1"/>
  <c r="H10" i="1" s="1"/>
  <c r="H9" i="1" a="1"/>
  <c r="H9" i="1" s="1"/>
  <c r="H8" i="1" a="1"/>
  <c r="H8" i="1" s="1"/>
  <c r="H7" i="1" a="1"/>
  <c r="H7" i="1" s="1"/>
  <c r="J17" i="1" a="1"/>
  <c r="J17" i="1" s="1"/>
  <c r="J16" i="1" a="1"/>
  <c r="J16" i="1" s="1"/>
  <c r="J15" i="1" a="1"/>
  <c r="J15" i="1" s="1"/>
  <c r="J14" i="1" a="1"/>
  <c r="J14" i="1" s="1"/>
  <c r="J13" i="1" a="1"/>
  <c r="J13" i="1" s="1"/>
  <c r="J12" i="1" a="1"/>
  <c r="J12" i="1" s="1"/>
  <c r="J11" i="1" a="1"/>
  <c r="J11" i="1" s="1"/>
  <c r="J10" i="1" a="1"/>
  <c r="J10" i="1" s="1"/>
  <c r="J9" i="1" a="1"/>
  <c r="J9" i="1" s="1"/>
  <c r="J8" i="1" a="1"/>
  <c r="J8" i="1" s="1"/>
  <c r="J7" i="1" a="1"/>
  <c r="J7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G12" i="1" a="1"/>
  <c r="G12" i="1" s="1"/>
  <c r="I12" i="1" s="1"/>
  <c r="G11" i="1" a="1"/>
  <c r="G11" i="1" s="1"/>
  <c r="I11" i="1" s="1"/>
  <c r="G10" i="1" a="1"/>
  <c r="G10" i="1" s="1"/>
  <c r="I10" i="1" s="1"/>
  <c r="G9" i="1" a="1"/>
  <c r="G9" i="1" s="1"/>
  <c r="I9" i="1" s="1"/>
  <c r="G8" i="1" a="1"/>
  <c r="G8" i="1" s="1"/>
  <c r="I8" i="1" s="1"/>
  <c r="G7" i="1" a="1"/>
  <c r="G7" i="1" s="1"/>
  <c r="D106" i="26"/>
  <c r="J105" i="26"/>
  <c r="J104" i="26"/>
  <c r="J103" i="26"/>
  <c r="J102" i="26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J41" i="26"/>
  <c r="J40" i="26"/>
  <c r="J39" i="26"/>
  <c r="J38" i="26"/>
  <c r="J37" i="26"/>
  <c r="J36" i="26"/>
  <c r="J35" i="26"/>
  <c r="J34" i="26"/>
  <c r="J33" i="26"/>
  <c r="J32" i="26"/>
  <c r="J31" i="26"/>
  <c r="J30" i="26"/>
  <c r="J29" i="26"/>
  <c r="J28" i="26"/>
  <c r="N27" i="26"/>
  <c r="J27" i="26"/>
  <c r="J26" i="26"/>
  <c r="J25" i="26"/>
  <c r="J24" i="26"/>
  <c r="J23" i="26"/>
  <c r="J22" i="26"/>
  <c r="J21" i="26"/>
  <c r="J20" i="26"/>
  <c r="J19" i="26"/>
  <c r="J18" i="26"/>
  <c r="J17" i="26"/>
  <c r="J16" i="26"/>
  <c r="J15" i="26"/>
  <c r="J14" i="26"/>
  <c r="J13" i="26"/>
  <c r="J12" i="26"/>
  <c r="J11" i="26"/>
  <c r="J10" i="26"/>
  <c r="J9" i="26"/>
  <c r="J8" i="26"/>
  <c r="J7" i="26"/>
  <c r="J6" i="26"/>
  <c r="Q7" i="26" s="1" a="1"/>
  <c r="Q7" i="26" s="1"/>
  <c r="J5" i="26"/>
  <c r="J106" i="26" s="1"/>
  <c r="O4" i="26"/>
  <c r="O4" i="26" a="1"/>
  <c r="M4" i="26" a="1"/>
  <c r="M4" i="26" s="1"/>
  <c r="D106" i="25"/>
  <c r="O4" i="25" s="1" a="1"/>
  <c r="O4" i="25" s="1"/>
  <c r="J105" i="25"/>
  <c r="J104" i="25"/>
  <c r="J103" i="25"/>
  <c r="J102" i="25"/>
  <c r="J101" i="25"/>
  <c r="J100" i="25"/>
  <c r="J99" i="25"/>
  <c r="J98" i="25"/>
  <c r="J97" i="25"/>
  <c r="J96" i="25"/>
  <c r="J95" i="25"/>
  <c r="J94" i="25"/>
  <c r="J93" i="25"/>
  <c r="J92" i="25"/>
  <c r="J91" i="25"/>
  <c r="J90" i="25"/>
  <c r="J89" i="25"/>
  <c r="J88" i="25"/>
  <c r="J87" i="25"/>
  <c r="J86" i="25"/>
  <c r="J85" i="25"/>
  <c r="J84" i="25"/>
  <c r="J83" i="25"/>
  <c r="J82" i="25"/>
  <c r="J81" i="25"/>
  <c r="J80" i="25"/>
  <c r="J79" i="25"/>
  <c r="J78" i="25"/>
  <c r="J77" i="25"/>
  <c r="J76" i="25"/>
  <c r="J75" i="25"/>
  <c r="J74" i="25"/>
  <c r="J73" i="25"/>
  <c r="J72" i="25"/>
  <c r="J71" i="25"/>
  <c r="J70" i="25"/>
  <c r="J69" i="25"/>
  <c r="J68" i="25"/>
  <c r="J67" i="25"/>
  <c r="J66" i="25"/>
  <c r="J65" i="25"/>
  <c r="J64" i="25"/>
  <c r="J63" i="25"/>
  <c r="J62" i="25"/>
  <c r="J61" i="25"/>
  <c r="J60" i="25"/>
  <c r="J59" i="25"/>
  <c r="J58" i="25"/>
  <c r="J57" i="25"/>
  <c r="J56" i="25"/>
  <c r="J55" i="25"/>
  <c r="J54" i="25"/>
  <c r="J53" i="25"/>
  <c r="J52" i="25"/>
  <c r="J51" i="25"/>
  <c r="J50" i="25"/>
  <c r="J49" i="25"/>
  <c r="J48" i="25"/>
  <c r="J47" i="25"/>
  <c r="J46" i="25"/>
  <c r="J45" i="25"/>
  <c r="J44" i="25"/>
  <c r="J43" i="25"/>
  <c r="J42" i="25"/>
  <c r="J41" i="25"/>
  <c r="J40" i="25"/>
  <c r="J39" i="25"/>
  <c r="J38" i="25"/>
  <c r="J37" i="25"/>
  <c r="J36" i="25"/>
  <c r="J35" i="25"/>
  <c r="J34" i="25"/>
  <c r="J33" i="25"/>
  <c r="J32" i="25"/>
  <c r="J31" i="25"/>
  <c r="J30" i="25"/>
  <c r="J29" i="25"/>
  <c r="J28" i="25"/>
  <c r="N27" i="25"/>
  <c r="J27" i="25"/>
  <c r="J26" i="25"/>
  <c r="J25" i="25"/>
  <c r="J24" i="25"/>
  <c r="J23" i="25"/>
  <c r="J22" i="25"/>
  <c r="J21" i="25"/>
  <c r="J20" i="25"/>
  <c r="J19" i="25"/>
  <c r="J18" i="25"/>
  <c r="J17" i="25"/>
  <c r="J16" i="25"/>
  <c r="J15" i="25"/>
  <c r="J14" i="25"/>
  <c r="J13" i="25"/>
  <c r="J12" i="25"/>
  <c r="J11" i="25"/>
  <c r="J10" i="25"/>
  <c r="J9" i="25"/>
  <c r="J8" i="25"/>
  <c r="J7" i="25"/>
  <c r="J6" i="25"/>
  <c r="J5" i="25"/>
  <c r="M4" i="25" a="1"/>
  <c r="M4" i="25" s="1"/>
  <c r="D106" i="24"/>
  <c r="O4" i="24" s="1" a="1"/>
  <c r="O4" i="24" s="1"/>
  <c r="J105" i="24"/>
  <c r="J104" i="24"/>
  <c r="J103" i="24"/>
  <c r="J102" i="24"/>
  <c r="J101" i="24"/>
  <c r="J100" i="24"/>
  <c r="J99" i="24"/>
  <c r="J98" i="24"/>
  <c r="J97" i="24"/>
  <c r="J96" i="24"/>
  <c r="J95" i="24"/>
  <c r="J94" i="24"/>
  <c r="J93" i="24"/>
  <c r="J92" i="24"/>
  <c r="J91" i="24"/>
  <c r="J90" i="24"/>
  <c r="J89" i="24"/>
  <c r="J88" i="24"/>
  <c r="J87" i="24"/>
  <c r="J86" i="24"/>
  <c r="J85" i="24"/>
  <c r="J84" i="24"/>
  <c r="J83" i="24"/>
  <c r="J82" i="24"/>
  <c r="J81" i="24"/>
  <c r="J80" i="24"/>
  <c r="J79" i="24"/>
  <c r="J78" i="24"/>
  <c r="J77" i="24"/>
  <c r="J76" i="24"/>
  <c r="J75" i="24"/>
  <c r="J74" i="24"/>
  <c r="J73" i="24"/>
  <c r="J72" i="24"/>
  <c r="J71" i="24"/>
  <c r="J70" i="24"/>
  <c r="J69" i="24"/>
  <c r="J68" i="24"/>
  <c r="J67" i="24"/>
  <c r="J66" i="24"/>
  <c r="J65" i="24"/>
  <c r="J64" i="24"/>
  <c r="J63" i="24"/>
  <c r="J62" i="24"/>
  <c r="J61" i="24"/>
  <c r="J60" i="24"/>
  <c r="J59" i="24"/>
  <c r="J58" i="24"/>
  <c r="J57" i="24"/>
  <c r="J56" i="24"/>
  <c r="J55" i="24"/>
  <c r="J54" i="24"/>
  <c r="J53" i="24"/>
  <c r="J52" i="24"/>
  <c r="J51" i="24"/>
  <c r="J50" i="24"/>
  <c r="J49" i="24"/>
  <c r="J48" i="24"/>
  <c r="J47" i="24"/>
  <c r="J46" i="24"/>
  <c r="J45" i="24"/>
  <c r="J44" i="24"/>
  <c r="J43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J30" i="24"/>
  <c r="J29" i="24"/>
  <c r="J28" i="24"/>
  <c r="N27" i="24"/>
  <c r="J27" i="24"/>
  <c r="J26" i="24"/>
  <c r="J25" i="24"/>
  <c r="J24" i="24"/>
  <c r="J23" i="24"/>
  <c r="J22" i="24"/>
  <c r="J21" i="24"/>
  <c r="J20" i="24"/>
  <c r="J19" i="24"/>
  <c r="J18" i="24"/>
  <c r="J17" i="24"/>
  <c r="J16" i="24"/>
  <c r="J15" i="24"/>
  <c r="J14" i="24"/>
  <c r="Q5" i="24" s="1" a="1"/>
  <c r="Q5" i="24" s="1"/>
  <c r="J13" i="24"/>
  <c r="J12" i="24"/>
  <c r="J11" i="24"/>
  <c r="J10" i="24"/>
  <c r="J9" i="24"/>
  <c r="J8" i="24"/>
  <c r="J7" i="24"/>
  <c r="J6" i="24"/>
  <c r="Q6" i="24" s="1" a="1"/>
  <c r="Q6" i="24" s="1"/>
  <c r="J5" i="24"/>
  <c r="J106" i="24" s="1"/>
  <c r="Q7" i="24" s="1" a="1"/>
  <c r="Q7" i="24" s="1"/>
  <c r="M4" i="24"/>
  <c r="M4" i="24" a="1"/>
  <c r="D106" i="23"/>
  <c r="O4" i="23" s="1" a="1"/>
  <c r="O4" i="23" s="1"/>
  <c r="J105" i="23"/>
  <c r="J104" i="23"/>
  <c r="J103" i="23"/>
  <c r="J102" i="23"/>
  <c r="J101" i="23"/>
  <c r="J100" i="23"/>
  <c r="J99" i="23"/>
  <c r="J98" i="23"/>
  <c r="J97" i="23"/>
  <c r="J96" i="23"/>
  <c r="J95" i="23"/>
  <c r="J94" i="23"/>
  <c r="J93" i="23"/>
  <c r="J92" i="23"/>
  <c r="J91" i="23"/>
  <c r="J90" i="23"/>
  <c r="J89" i="23"/>
  <c r="J88" i="23"/>
  <c r="J87" i="23"/>
  <c r="J86" i="23"/>
  <c r="J85" i="23"/>
  <c r="J84" i="23"/>
  <c r="J83" i="23"/>
  <c r="J82" i="23"/>
  <c r="J81" i="23"/>
  <c r="J80" i="23"/>
  <c r="J79" i="23"/>
  <c r="J78" i="23"/>
  <c r="J77" i="23"/>
  <c r="J76" i="23"/>
  <c r="J75" i="23"/>
  <c r="J74" i="23"/>
  <c r="J73" i="23"/>
  <c r="J72" i="23"/>
  <c r="J71" i="23"/>
  <c r="J70" i="23"/>
  <c r="J69" i="23"/>
  <c r="J68" i="23"/>
  <c r="J67" i="23"/>
  <c r="J66" i="23"/>
  <c r="J65" i="23"/>
  <c r="J64" i="23"/>
  <c r="J63" i="23"/>
  <c r="J62" i="23"/>
  <c r="J61" i="23"/>
  <c r="J60" i="23"/>
  <c r="J59" i="23"/>
  <c r="J58" i="23"/>
  <c r="J57" i="23"/>
  <c r="J56" i="23"/>
  <c r="J55" i="23"/>
  <c r="J54" i="23"/>
  <c r="J53" i="23"/>
  <c r="J52" i="23"/>
  <c r="J51" i="23"/>
  <c r="J50" i="23"/>
  <c r="J49" i="23"/>
  <c r="J48" i="23"/>
  <c r="J47" i="23"/>
  <c r="J46" i="23"/>
  <c r="J45" i="23"/>
  <c r="J44" i="23"/>
  <c r="J43" i="23"/>
  <c r="J42" i="23"/>
  <c r="J41" i="23"/>
  <c r="J40" i="23"/>
  <c r="J39" i="23"/>
  <c r="J38" i="23"/>
  <c r="J37" i="23"/>
  <c r="J36" i="23"/>
  <c r="J35" i="23"/>
  <c r="J34" i="23"/>
  <c r="J33" i="23"/>
  <c r="J32" i="23"/>
  <c r="J31" i="23"/>
  <c r="J30" i="23"/>
  <c r="J29" i="23"/>
  <c r="J28" i="23"/>
  <c r="N27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10" i="23"/>
  <c r="J9" i="23"/>
  <c r="J8" i="23"/>
  <c r="J7" i="23"/>
  <c r="J6" i="23"/>
  <c r="J5" i="23"/>
  <c r="M4" i="23" a="1"/>
  <c r="M4" i="23" s="1"/>
  <c r="D106" i="22"/>
  <c r="O4" i="22" s="1" a="1"/>
  <c r="O4" i="22" s="1"/>
  <c r="J105" i="22"/>
  <c r="J104" i="22"/>
  <c r="J103" i="22"/>
  <c r="J102" i="22"/>
  <c r="J101" i="22"/>
  <c r="J100" i="22"/>
  <c r="J99" i="22"/>
  <c r="J98" i="22"/>
  <c r="J97" i="22"/>
  <c r="J96" i="22"/>
  <c r="J95" i="22"/>
  <c r="J94" i="22"/>
  <c r="J93" i="22"/>
  <c r="J92" i="22"/>
  <c r="J91" i="22"/>
  <c r="J90" i="22"/>
  <c r="J89" i="22"/>
  <c r="J88" i="22"/>
  <c r="J87" i="22"/>
  <c r="J86" i="22"/>
  <c r="J85" i="22"/>
  <c r="J84" i="22"/>
  <c r="J83" i="22"/>
  <c r="J82" i="22"/>
  <c r="J81" i="22"/>
  <c r="J80" i="22"/>
  <c r="J79" i="22"/>
  <c r="J78" i="22"/>
  <c r="J77" i="22"/>
  <c r="J76" i="22"/>
  <c r="J75" i="22"/>
  <c r="J74" i="22"/>
  <c r="J73" i="22"/>
  <c r="J72" i="22"/>
  <c r="J71" i="22"/>
  <c r="J70" i="22"/>
  <c r="J69" i="22"/>
  <c r="J68" i="22"/>
  <c r="J67" i="22"/>
  <c r="J66" i="22"/>
  <c r="J65" i="22"/>
  <c r="J64" i="22"/>
  <c r="J63" i="22"/>
  <c r="J62" i="22"/>
  <c r="J61" i="22"/>
  <c r="J60" i="22"/>
  <c r="J59" i="22"/>
  <c r="J58" i="22"/>
  <c r="J57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J39" i="22"/>
  <c r="J38" i="22"/>
  <c r="J37" i="22"/>
  <c r="J36" i="22"/>
  <c r="J35" i="22"/>
  <c r="J34" i="22"/>
  <c r="J33" i="22"/>
  <c r="J32" i="22"/>
  <c r="J31" i="22"/>
  <c r="J30" i="22"/>
  <c r="J29" i="22"/>
  <c r="J28" i="22"/>
  <c r="N27" i="22"/>
  <c r="J27" i="22"/>
  <c r="J26" i="22"/>
  <c r="J25" i="22"/>
  <c r="J24" i="22"/>
  <c r="J23" i="22"/>
  <c r="J22" i="22"/>
  <c r="J21" i="22"/>
  <c r="J20" i="22"/>
  <c r="J19" i="22"/>
  <c r="J18" i="22"/>
  <c r="J17" i="22"/>
  <c r="J16" i="22"/>
  <c r="J15" i="22"/>
  <c r="J14" i="22"/>
  <c r="J13" i="22"/>
  <c r="J12" i="22"/>
  <c r="J11" i="22"/>
  <c r="J10" i="22"/>
  <c r="J9" i="22"/>
  <c r="J8" i="22"/>
  <c r="J7" i="22"/>
  <c r="J6" i="22"/>
  <c r="J5" i="22"/>
  <c r="M4" i="22" a="1"/>
  <c r="M4" i="22" s="1"/>
  <c r="D106" i="21"/>
  <c r="O4" i="21" s="1" a="1"/>
  <c r="O4" i="21" s="1"/>
  <c r="J105" i="21"/>
  <c r="J104" i="21"/>
  <c r="J103" i="21"/>
  <c r="J102" i="21"/>
  <c r="J101" i="21"/>
  <c r="J100" i="21"/>
  <c r="J99" i="21"/>
  <c r="J98" i="21"/>
  <c r="J97" i="21"/>
  <c r="J96" i="21"/>
  <c r="J95" i="21"/>
  <c r="J94" i="21"/>
  <c r="J93" i="21"/>
  <c r="J92" i="21"/>
  <c r="J91" i="21"/>
  <c r="J90" i="21"/>
  <c r="J89" i="21"/>
  <c r="J88" i="21"/>
  <c r="J87" i="21"/>
  <c r="J86" i="21"/>
  <c r="J85" i="21"/>
  <c r="J84" i="21"/>
  <c r="J83" i="21"/>
  <c r="J82" i="21"/>
  <c r="J81" i="21"/>
  <c r="J80" i="21"/>
  <c r="J79" i="21"/>
  <c r="J78" i="21"/>
  <c r="J77" i="21"/>
  <c r="J76" i="21"/>
  <c r="J75" i="21"/>
  <c r="J74" i="21"/>
  <c r="J73" i="21"/>
  <c r="J72" i="21"/>
  <c r="J71" i="21"/>
  <c r="J70" i="21"/>
  <c r="J69" i="21"/>
  <c r="J68" i="21"/>
  <c r="J67" i="21"/>
  <c r="J66" i="21"/>
  <c r="J65" i="21"/>
  <c r="J64" i="21"/>
  <c r="J63" i="21"/>
  <c r="J62" i="21"/>
  <c r="J61" i="21"/>
  <c r="J60" i="21"/>
  <c r="J59" i="21"/>
  <c r="J58" i="21"/>
  <c r="J57" i="21"/>
  <c r="J56" i="21"/>
  <c r="J55" i="21"/>
  <c r="J54" i="21"/>
  <c r="J53" i="21"/>
  <c r="J52" i="21"/>
  <c r="J51" i="21"/>
  <c r="J50" i="21"/>
  <c r="J49" i="21"/>
  <c r="J48" i="21"/>
  <c r="J47" i="21"/>
  <c r="J46" i="21"/>
  <c r="J45" i="21"/>
  <c r="J44" i="21"/>
  <c r="J43" i="21"/>
  <c r="J42" i="21"/>
  <c r="J41" i="21"/>
  <c r="J40" i="21"/>
  <c r="J39" i="21"/>
  <c r="J38" i="21"/>
  <c r="J37" i="21"/>
  <c r="J36" i="21"/>
  <c r="J35" i="21"/>
  <c r="J34" i="21"/>
  <c r="J33" i="21"/>
  <c r="J32" i="21"/>
  <c r="J31" i="21"/>
  <c r="J30" i="21"/>
  <c r="J29" i="21"/>
  <c r="J28" i="21"/>
  <c r="N27" i="21"/>
  <c r="J27" i="21"/>
  <c r="J26" i="21"/>
  <c r="J25" i="21"/>
  <c r="J24" i="21"/>
  <c r="J23" i="21"/>
  <c r="J22" i="21"/>
  <c r="J21" i="21"/>
  <c r="J20" i="21"/>
  <c r="J19" i="21"/>
  <c r="J18" i="21"/>
  <c r="J17" i="21"/>
  <c r="J16" i="21"/>
  <c r="J15" i="21"/>
  <c r="J14" i="21"/>
  <c r="J13" i="21"/>
  <c r="J12" i="21"/>
  <c r="J11" i="21"/>
  <c r="J10" i="21"/>
  <c r="J9" i="21"/>
  <c r="J8" i="21"/>
  <c r="J7" i="21"/>
  <c r="J6" i="21"/>
  <c r="Q7" i="21" s="1" a="1"/>
  <c r="Q7" i="21" s="1"/>
  <c r="J5" i="21"/>
  <c r="J106" i="21" s="1"/>
  <c r="Q5" i="21" s="1" a="1"/>
  <c r="Q5" i="21" s="1"/>
  <c r="M4" i="21" a="1"/>
  <c r="M4" i="21" s="1"/>
  <c r="D106" i="20"/>
  <c r="J105" i="20"/>
  <c r="J104" i="20"/>
  <c r="J103" i="20"/>
  <c r="J102" i="20"/>
  <c r="J101" i="20"/>
  <c r="J100" i="20"/>
  <c r="J99" i="20"/>
  <c r="J98" i="20"/>
  <c r="J97" i="20"/>
  <c r="J96" i="20"/>
  <c r="J95" i="20"/>
  <c r="J94" i="20"/>
  <c r="J93" i="20"/>
  <c r="J92" i="20"/>
  <c r="J91" i="20"/>
  <c r="J90" i="20"/>
  <c r="J89" i="20"/>
  <c r="J88" i="20"/>
  <c r="J87" i="20"/>
  <c r="J86" i="20"/>
  <c r="J85" i="20"/>
  <c r="J84" i="20"/>
  <c r="J83" i="20"/>
  <c r="J82" i="20"/>
  <c r="J81" i="20"/>
  <c r="J80" i="20"/>
  <c r="J79" i="20"/>
  <c r="J78" i="20"/>
  <c r="J77" i="20"/>
  <c r="J76" i="20"/>
  <c r="J75" i="20"/>
  <c r="J74" i="20"/>
  <c r="J73" i="20"/>
  <c r="J72" i="20"/>
  <c r="J71" i="20"/>
  <c r="J70" i="20"/>
  <c r="J69" i="20"/>
  <c r="J68" i="20"/>
  <c r="J67" i="20"/>
  <c r="J66" i="20"/>
  <c r="J65" i="20"/>
  <c r="J64" i="20"/>
  <c r="J63" i="20"/>
  <c r="J62" i="20"/>
  <c r="J61" i="20"/>
  <c r="J60" i="20"/>
  <c r="J59" i="20"/>
  <c r="J58" i="20"/>
  <c r="J57" i="20"/>
  <c r="J56" i="20"/>
  <c r="J55" i="20"/>
  <c r="J54" i="20"/>
  <c r="J53" i="20"/>
  <c r="J52" i="20"/>
  <c r="J51" i="20"/>
  <c r="J50" i="20"/>
  <c r="J49" i="20"/>
  <c r="J48" i="20"/>
  <c r="J47" i="20"/>
  <c r="J46" i="20"/>
  <c r="J45" i="20"/>
  <c r="J44" i="20"/>
  <c r="J43" i="20"/>
  <c r="J42" i="20"/>
  <c r="J41" i="20"/>
  <c r="J40" i="20"/>
  <c r="J39" i="20"/>
  <c r="J38" i="20"/>
  <c r="J37" i="20"/>
  <c r="J36" i="20"/>
  <c r="J35" i="20"/>
  <c r="J34" i="20"/>
  <c r="J33" i="20"/>
  <c r="J32" i="20"/>
  <c r="J31" i="20"/>
  <c r="J30" i="20"/>
  <c r="J29" i="20"/>
  <c r="J28" i="20"/>
  <c r="N27" i="20"/>
  <c r="J27" i="20"/>
  <c r="J26" i="20"/>
  <c r="J25" i="20"/>
  <c r="J24" i="20"/>
  <c r="J23" i="20"/>
  <c r="J22" i="20"/>
  <c r="J21" i="20"/>
  <c r="J20" i="20"/>
  <c r="J19" i="20"/>
  <c r="J18" i="20"/>
  <c r="J17" i="20"/>
  <c r="J16" i="20"/>
  <c r="J15" i="20"/>
  <c r="J14" i="20"/>
  <c r="J13" i="20"/>
  <c r="J12" i="20"/>
  <c r="J11" i="20"/>
  <c r="J10" i="20"/>
  <c r="J9" i="20"/>
  <c r="J8" i="20"/>
  <c r="J7" i="20"/>
  <c r="J6" i="20"/>
  <c r="J5" i="20"/>
  <c r="O4" i="20" a="1"/>
  <c r="O4" i="20" s="1"/>
  <c r="M4" i="20" a="1"/>
  <c r="M4" i="20" s="1"/>
  <c r="D106" i="19"/>
  <c r="O4" i="19" s="1" a="1"/>
  <c r="O4" i="19" s="1"/>
  <c r="J105" i="19"/>
  <c r="J104" i="19"/>
  <c r="J103" i="19"/>
  <c r="J102" i="19"/>
  <c r="J101" i="19"/>
  <c r="J100" i="19"/>
  <c r="J99" i="19"/>
  <c r="J98" i="19"/>
  <c r="J97" i="19"/>
  <c r="J96" i="19"/>
  <c r="J95" i="19"/>
  <c r="J94" i="19"/>
  <c r="J93" i="19"/>
  <c r="J92" i="19"/>
  <c r="J91" i="19"/>
  <c r="J90" i="19"/>
  <c r="J89" i="19"/>
  <c r="J88" i="19"/>
  <c r="J87" i="19"/>
  <c r="J86" i="19"/>
  <c r="J85" i="19"/>
  <c r="J84" i="19"/>
  <c r="J83" i="19"/>
  <c r="J82" i="19"/>
  <c r="J81" i="19"/>
  <c r="J80" i="19"/>
  <c r="J79" i="19"/>
  <c r="J78" i="19"/>
  <c r="J77" i="19"/>
  <c r="J76" i="19"/>
  <c r="J75" i="19"/>
  <c r="J74" i="19"/>
  <c r="J73" i="19"/>
  <c r="J72" i="19"/>
  <c r="Q5" i="19" s="1" a="1"/>
  <c r="Q5" i="19" s="1"/>
  <c r="J71" i="19"/>
  <c r="J70" i="19"/>
  <c r="J69" i="19"/>
  <c r="J68" i="19"/>
  <c r="J67" i="19"/>
  <c r="J66" i="19"/>
  <c r="J65" i="19"/>
  <c r="J64" i="19"/>
  <c r="J63" i="19"/>
  <c r="J62" i="19"/>
  <c r="J61" i="19"/>
  <c r="J60" i="19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J40" i="19"/>
  <c r="J39" i="19"/>
  <c r="J38" i="19"/>
  <c r="J37" i="19"/>
  <c r="J36" i="19"/>
  <c r="J35" i="19"/>
  <c r="J34" i="19"/>
  <c r="J33" i="19"/>
  <c r="J32" i="19"/>
  <c r="J31" i="19"/>
  <c r="J30" i="19"/>
  <c r="J29" i="19"/>
  <c r="J28" i="19"/>
  <c r="N27" i="19"/>
  <c r="J27" i="19"/>
  <c r="J26" i="19"/>
  <c r="J25" i="19"/>
  <c r="J24" i="19"/>
  <c r="J23" i="19"/>
  <c r="J22" i="19"/>
  <c r="J21" i="19"/>
  <c r="J20" i="19"/>
  <c r="J19" i="19"/>
  <c r="J18" i="19"/>
  <c r="J17" i="19"/>
  <c r="J16" i="19"/>
  <c r="J15" i="19"/>
  <c r="J14" i="19"/>
  <c r="J13" i="19"/>
  <c r="J12" i="19"/>
  <c r="J11" i="19"/>
  <c r="J10" i="19"/>
  <c r="J9" i="19"/>
  <c r="J8" i="19"/>
  <c r="J7" i="19"/>
  <c r="J6" i="19"/>
  <c r="Q7" i="19" s="1" a="1"/>
  <c r="Q7" i="19" s="1"/>
  <c r="J5" i="19"/>
  <c r="J106" i="19" s="1"/>
  <c r="M4" i="19" a="1"/>
  <c r="M4" i="19" s="1"/>
  <c r="D106" i="18"/>
  <c r="J105" i="18"/>
  <c r="J104" i="18"/>
  <c r="J103" i="18"/>
  <c r="J102" i="18"/>
  <c r="J101" i="18"/>
  <c r="J100" i="18"/>
  <c r="J99" i="18"/>
  <c r="J98" i="18"/>
  <c r="J97" i="18"/>
  <c r="J96" i="18"/>
  <c r="J95" i="18"/>
  <c r="J94" i="18"/>
  <c r="J93" i="18"/>
  <c r="J92" i="18"/>
  <c r="J91" i="18"/>
  <c r="J90" i="18"/>
  <c r="J89" i="18"/>
  <c r="J88" i="18"/>
  <c r="J87" i="18"/>
  <c r="Q5" i="18" s="1" a="1"/>
  <c r="Q5" i="18" s="1"/>
  <c r="J86" i="18"/>
  <c r="J85" i="18"/>
  <c r="J84" i="18"/>
  <c r="J83" i="18"/>
  <c r="J82" i="18"/>
  <c r="J81" i="18"/>
  <c r="J80" i="18"/>
  <c r="J79" i="18"/>
  <c r="J78" i="18"/>
  <c r="J77" i="18"/>
  <c r="J76" i="18"/>
  <c r="J75" i="18"/>
  <c r="J74" i="18"/>
  <c r="J73" i="18"/>
  <c r="J72" i="18"/>
  <c r="J71" i="18"/>
  <c r="J70" i="18"/>
  <c r="J69" i="18"/>
  <c r="J68" i="18"/>
  <c r="J67" i="18"/>
  <c r="J66" i="18"/>
  <c r="J65" i="18"/>
  <c r="J64" i="18"/>
  <c r="J63" i="18"/>
  <c r="J62" i="18"/>
  <c r="J61" i="18"/>
  <c r="J60" i="18"/>
  <c r="J59" i="18"/>
  <c r="J58" i="18"/>
  <c r="J57" i="18"/>
  <c r="J56" i="18"/>
  <c r="J55" i="18"/>
  <c r="J54" i="18"/>
  <c r="J53" i="18"/>
  <c r="J52" i="18"/>
  <c r="J51" i="18"/>
  <c r="J50" i="18"/>
  <c r="J49" i="18"/>
  <c r="J48" i="18"/>
  <c r="J47" i="18"/>
  <c r="J46" i="18"/>
  <c r="J45" i="18"/>
  <c r="J44" i="18"/>
  <c r="J43" i="18"/>
  <c r="J42" i="18"/>
  <c r="J41" i="18"/>
  <c r="J40" i="18"/>
  <c r="J39" i="18"/>
  <c r="J38" i="18"/>
  <c r="J37" i="18"/>
  <c r="J36" i="18"/>
  <c r="J35" i="18"/>
  <c r="J34" i="18"/>
  <c r="J33" i="18"/>
  <c r="J32" i="18"/>
  <c r="J31" i="18"/>
  <c r="J30" i="18"/>
  <c r="J29" i="18"/>
  <c r="J28" i="18"/>
  <c r="N27" i="18"/>
  <c r="J27" i="18"/>
  <c r="J26" i="18"/>
  <c r="J25" i="18"/>
  <c r="J24" i="18"/>
  <c r="J23" i="18"/>
  <c r="J22" i="18"/>
  <c r="J21" i="18"/>
  <c r="J20" i="18"/>
  <c r="J19" i="18"/>
  <c r="J18" i="18"/>
  <c r="J17" i="18"/>
  <c r="J16" i="18"/>
  <c r="J15" i="18"/>
  <c r="J14" i="18"/>
  <c r="J13" i="18"/>
  <c r="J12" i="18"/>
  <c r="J11" i="18"/>
  <c r="J10" i="18"/>
  <c r="J9" i="18"/>
  <c r="J8" i="18"/>
  <c r="J7" i="18"/>
  <c r="J6" i="18"/>
  <c r="Q7" i="18" s="1" a="1"/>
  <c r="Q7" i="18" s="1"/>
  <c r="J5" i="18"/>
  <c r="J106" i="18" s="1"/>
  <c r="O4" i="18"/>
  <c r="O4" i="18" a="1"/>
  <c r="M4" i="18" a="1"/>
  <c r="M4" i="18" s="1"/>
  <c r="D106" i="17"/>
  <c r="J105" i="17"/>
  <c r="J104" i="17"/>
  <c r="J103" i="17"/>
  <c r="J102" i="17"/>
  <c r="J101" i="17"/>
  <c r="J100" i="17"/>
  <c r="J99" i="17"/>
  <c r="J98" i="17"/>
  <c r="J97" i="17"/>
  <c r="J96" i="17"/>
  <c r="J95" i="17"/>
  <c r="J94" i="17"/>
  <c r="J93" i="17"/>
  <c r="J92" i="17"/>
  <c r="J91" i="17"/>
  <c r="J90" i="17"/>
  <c r="J89" i="17"/>
  <c r="J88" i="17"/>
  <c r="J87" i="17"/>
  <c r="J86" i="17"/>
  <c r="J85" i="17"/>
  <c r="J84" i="17"/>
  <c r="J83" i="17"/>
  <c r="J82" i="17"/>
  <c r="J81" i="17"/>
  <c r="J80" i="17"/>
  <c r="J79" i="17"/>
  <c r="J78" i="17"/>
  <c r="J77" i="17"/>
  <c r="J76" i="17"/>
  <c r="J75" i="17"/>
  <c r="J74" i="17"/>
  <c r="J73" i="17"/>
  <c r="J72" i="17"/>
  <c r="J71" i="17"/>
  <c r="J70" i="17"/>
  <c r="J69" i="17"/>
  <c r="J68" i="17"/>
  <c r="J67" i="17"/>
  <c r="J66" i="17"/>
  <c r="J65" i="17"/>
  <c r="J64" i="17"/>
  <c r="J63" i="17"/>
  <c r="J62" i="17"/>
  <c r="J61" i="17"/>
  <c r="J60" i="17"/>
  <c r="J59" i="17"/>
  <c r="J58" i="17"/>
  <c r="J57" i="17"/>
  <c r="J56" i="17"/>
  <c r="J55" i="17"/>
  <c r="J54" i="17"/>
  <c r="J53" i="17"/>
  <c r="J52" i="17"/>
  <c r="J51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N27" i="17"/>
  <c r="J27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J12" i="17"/>
  <c r="J11" i="17"/>
  <c r="J10" i="17"/>
  <c r="J9" i="17"/>
  <c r="J8" i="17"/>
  <c r="J7" i="17"/>
  <c r="J6" i="17"/>
  <c r="J5" i="17"/>
  <c r="O4" i="17" a="1"/>
  <c r="O4" i="17" s="1"/>
  <c r="M4" i="17" a="1"/>
  <c r="M4" i="17" s="1"/>
  <c r="D106" i="16"/>
  <c r="O4" i="16" s="1" a="1"/>
  <c r="O4" i="16" s="1"/>
  <c r="J105" i="16"/>
  <c r="J104" i="16"/>
  <c r="J103" i="16"/>
  <c r="J102" i="16"/>
  <c r="J101" i="16"/>
  <c r="J100" i="16"/>
  <c r="J99" i="16"/>
  <c r="J98" i="16"/>
  <c r="J97" i="16"/>
  <c r="J96" i="16"/>
  <c r="J95" i="16"/>
  <c r="J94" i="16"/>
  <c r="J93" i="16"/>
  <c r="J92" i="16"/>
  <c r="J91" i="16"/>
  <c r="J90" i="16"/>
  <c r="J89" i="16"/>
  <c r="J88" i="16"/>
  <c r="J87" i="16"/>
  <c r="J86" i="16"/>
  <c r="J85" i="16"/>
  <c r="J84" i="16"/>
  <c r="J83" i="16"/>
  <c r="J82" i="16"/>
  <c r="J81" i="16"/>
  <c r="J80" i="16"/>
  <c r="J79" i="16"/>
  <c r="J78" i="16"/>
  <c r="J77" i="16"/>
  <c r="J76" i="16"/>
  <c r="J75" i="16"/>
  <c r="J74" i="16"/>
  <c r="J73" i="16"/>
  <c r="J72" i="16"/>
  <c r="J71" i="16"/>
  <c r="J70" i="16"/>
  <c r="J69" i="16"/>
  <c r="J68" i="16"/>
  <c r="J67" i="16"/>
  <c r="J66" i="16"/>
  <c r="J65" i="16"/>
  <c r="J64" i="16"/>
  <c r="J63" i="16"/>
  <c r="J62" i="16"/>
  <c r="J61" i="16"/>
  <c r="J60" i="16"/>
  <c r="J59" i="16"/>
  <c r="J58" i="16"/>
  <c r="J57" i="16"/>
  <c r="J56" i="16"/>
  <c r="J55" i="16"/>
  <c r="J54" i="16"/>
  <c r="J53" i="16"/>
  <c r="J52" i="16"/>
  <c r="J51" i="16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N27" i="16"/>
  <c r="J27" i="16"/>
  <c r="J26" i="16"/>
  <c r="J25" i="16"/>
  <c r="J24" i="16"/>
  <c r="J23" i="16"/>
  <c r="J22" i="16"/>
  <c r="J21" i="16"/>
  <c r="J20" i="16"/>
  <c r="J19" i="16"/>
  <c r="J18" i="16"/>
  <c r="J17" i="16"/>
  <c r="J16" i="16"/>
  <c r="J15" i="16"/>
  <c r="J14" i="16"/>
  <c r="J13" i="16"/>
  <c r="J12" i="16"/>
  <c r="J11" i="16"/>
  <c r="J10" i="16"/>
  <c r="J9" i="16"/>
  <c r="J8" i="16"/>
  <c r="J7" i="16"/>
  <c r="J6" i="16"/>
  <c r="J5" i="16"/>
  <c r="M4" i="16" a="1"/>
  <c r="M4" i="16" s="1"/>
  <c r="R6" i="1"/>
  <c r="O10" i="1"/>
  <c r="O8" i="1"/>
  <c r="N6" i="1"/>
  <c r="O15" i="1"/>
  <c r="O14" i="1"/>
  <c r="O7" i="1"/>
  <c r="G6" i="1" a="1"/>
  <c r="G6" i="1" s="1"/>
  <c r="H6" i="1" a="1"/>
  <c r="H6" i="1" s="1"/>
  <c r="F21" i="1" s="1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D106" i="2"/>
  <c r="M6" i="1" s="1"/>
  <c r="O6" i="1" s="1"/>
  <c r="J5" i="2"/>
  <c r="O4" i="2" l="1" a="1"/>
  <c r="O4" i="2" s="1"/>
  <c r="Q7" i="2" a="1"/>
  <c r="Q7" i="2" s="1"/>
  <c r="J6" i="1" a="1"/>
  <c r="J6" i="1" s="1"/>
  <c r="I6" i="1" s="1"/>
  <c r="L21" i="1" s="1"/>
  <c r="Q6" i="2" a="1"/>
  <c r="Q6" i="2" s="1"/>
  <c r="N27" i="2"/>
  <c r="N28" i="2" s="1"/>
  <c r="N26" i="26" s="1"/>
  <c r="M4" i="2" a="1"/>
  <c r="M4" i="2" s="1"/>
  <c r="I7" i="1"/>
  <c r="Q5" i="26" a="1"/>
  <c r="Q5" i="26" s="1"/>
  <c r="Q6" i="26" a="1"/>
  <c r="Q6" i="26" s="1"/>
  <c r="Q7" i="25" a="1"/>
  <c r="Q7" i="25" s="1"/>
  <c r="J106" i="25"/>
  <c r="Q5" i="25" s="1" a="1"/>
  <c r="Q5" i="25" s="1"/>
  <c r="Q7" i="23" a="1"/>
  <c r="Q7" i="23" s="1"/>
  <c r="J106" i="23"/>
  <c r="Q5" i="23" s="1" a="1"/>
  <c r="Q5" i="23" s="1"/>
  <c r="J106" i="22"/>
  <c r="Q7" i="22" s="1" a="1"/>
  <c r="Q7" i="22" s="1"/>
  <c r="Q6" i="21" a="1"/>
  <c r="Q6" i="21" s="1"/>
  <c r="Q7" i="20" a="1"/>
  <c r="Q7" i="20" s="1"/>
  <c r="J106" i="20"/>
  <c r="Q5" i="20" s="1" a="1"/>
  <c r="Q5" i="20" s="1"/>
  <c r="Q6" i="19" a="1"/>
  <c r="Q6" i="19" s="1"/>
  <c r="Q6" i="18" a="1"/>
  <c r="Q6" i="18" s="1"/>
  <c r="Q6" i="17" a="1"/>
  <c r="Q6" i="17" s="1"/>
  <c r="J106" i="17"/>
  <c r="Q5" i="17" s="1" a="1"/>
  <c r="Q5" i="17" s="1"/>
  <c r="Q7" i="17" a="1"/>
  <c r="Q7" i="17" s="1"/>
  <c r="Q6" i="16" a="1"/>
  <c r="Q6" i="16" s="1"/>
  <c r="J106" i="16"/>
  <c r="Q5" i="16" s="1" a="1"/>
  <c r="Q5" i="16" s="1"/>
  <c r="A16" i="1"/>
  <c r="J106" i="2"/>
  <c r="Q5" i="2" s="1" a="1"/>
  <c r="Q5" i="2" s="1"/>
  <c r="N28" i="26" l="1"/>
  <c r="R7" i="1"/>
  <c r="Q6" i="25" a="1"/>
  <c r="Q6" i="25" s="1"/>
  <c r="Q6" i="23" a="1"/>
  <c r="Q6" i="23" s="1"/>
  <c r="Q6" i="22" a="1"/>
  <c r="Q6" i="22" s="1"/>
  <c r="Q5" i="22" a="1"/>
  <c r="Q5" i="22" s="1"/>
  <c r="Q6" i="20" a="1"/>
  <c r="Q6" i="20" s="1"/>
  <c r="Q7" i="16" a="1"/>
  <c r="Q7" i="16" s="1"/>
  <c r="S6" i="1"/>
  <c r="N26" i="16" l="1"/>
  <c r="S7" i="1"/>
  <c r="R8" i="1" l="1"/>
  <c r="N28" i="16"/>
  <c r="S8" i="1" l="1"/>
  <c r="N26" i="17"/>
  <c r="R9" i="1" l="1"/>
  <c r="N28" i="17"/>
  <c r="S9" i="1" l="1"/>
  <c r="N26" i="18"/>
  <c r="R10" i="1" l="1"/>
  <c r="N28" i="18"/>
  <c r="N26" i="19" l="1"/>
  <c r="S10" i="1"/>
  <c r="N28" i="19" l="1"/>
  <c r="R11" i="1"/>
  <c r="S11" i="1" l="1"/>
  <c r="N26" i="20"/>
  <c r="N28" i="20" l="1"/>
  <c r="R12" i="1"/>
  <c r="S12" i="1" l="1"/>
  <c r="N26" i="21"/>
  <c r="R13" i="1" l="1"/>
  <c r="N28" i="21"/>
  <c r="S13" i="1" l="1"/>
  <c r="N26" i="22"/>
  <c r="R14" i="1" l="1"/>
  <c r="N28" i="22"/>
  <c r="S14" i="1" l="1"/>
  <c r="N26" i="23"/>
  <c r="R15" i="1" l="1"/>
  <c r="N28" i="23"/>
  <c r="S15" i="1" l="1"/>
  <c r="N26" i="24"/>
  <c r="N28" i="24" l="1"/>
  <c r="R16" i="1"/>
  <c r="S16" i="1" l="1"/>
  <c r="N26" i="25"/>
  <c r="R17" i="1" l="1"/>
  <c r="N28" i="25"/>
  <c r="S1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<sst xmlns="http://schemas.openxmlformats.org/spreadsheetml/2006/main" count="583" uniqueCount="76">
  <si>
    <t>Type</t>
  </si>
  <si>
    <t>Date</t>
  </si>
  <si>
    <t>€</t>
  </si>
  <si>
    <t>January</t>
  </si>
  <si>
    <t>Spending</t>
  </si>
  <si>
    <t>Saving</t>
  </si>
  <si>
    <t>PURCHASES</t>
  </si>
  <si>
    <t>GOAL</t>
  </si>
  <si>
    <t>GROCERIES</t>
  </si>
  <si>
    <t>Product</t>
  </si>
  <si>
    <t>Group</t>
  </si>
  <si>
    <t>€/unit</t>
  </si>
  <si>
    <t>Units</t>
  </si>
  <si>
    <t>TOTAAL</t>
  </si>
  <si>
    <t>BUDGET DISTRIBUTION</t>
  </si>
  <si>
    <t>Product/service</t>
  </si>
  <si>
    <t>GROCERIES DISTRIBUTION</t>
  </si>
  <si>
    <t>Food</t>
  </si>
  <si>
    <t>Snacks</t>
  </si>
  <si>
    <t>Non-food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</si>
  <si>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</si>
  <si>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</si>
  <si>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</si>
  <si>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</si>
  <si>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</si>
  <si>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</si>
  <si>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</si>
  <si>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</si>
  <si>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</si>
  <si>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</si>
  <si>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</si>
  <si>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TOTAL SAVED</t>
  </si>
  <si>
    <t>Month</t>
  </si>
  <si>
    <t>Saved</t>
  </si>
  <si>
    <t>Invested</t>
  </si>
  <si>
    <t>Overview</t>
  </si>
  <si>
    <t>Spend</t>
  </si>
  <si>
    <t>Basics</t>
  </si>
  <si>
    <t>Extras</t>
  </si>
  <si>
    <t>CASHFLOW</t>
  </si>
  <si>
    <t>Budget</t>
  </si>
  <si>
    <t>Left</t>
  </si>
  <si>
    <t>Balance</t>
  </si>
  <si>
    <t>Savings</t>
  </si>
  <si>
    <t>Achieved</t>
  </si>
  <si>
    <t>Succesful?</t>
  </si>
  <si>
    <t>ACHIEVEMENTS</t>
  </si>
  <si>
    <t>BALANCE</t>
  </si>
  <si>
    <t>Start</t>
  </si>
  <si>
    <t>End</t>
  </si>
  <si>
    <t>Previous Endbalance</t>
  </si>
  <si>
    <t>TOTAL GIFTED</t>
  </si>
  <si>
    <t>TOTAL INVESTED</t>
  </si>
  <si>
    <t>TOTAL SPEND</t>
  </si>
  <si>
    <t>TOTAL GROCERIES</t>
  </si>
  <si>
    <t>TOTAL QUALITY TIME/TREAT YOURSELF</t>
  </si>
  <si>
    <t>TOTAL TAXES</t>
  </si>
  <si>
    <t>TOTAL INSURANCES</t>
  </si>
  <si>
    <t>Budgetplan</t>
  </si>
  <si>
    <t>TOTAL PURCHASES</t>
  </si>
  <si>
    <t>Groceries</t>
  </si>
  <si>
    <t>Household</t>
  </si>
  <si>
    <t>Maintenance</t>
  </si>
  <si>
    <t>Taxes</t>
  </si>
  <si>
    <t>Insurance</t>
  </si>
  <si>
    <t>Gas</t>
  </si>
  <si>
    <t>Water</t>
  </si>
  <si>
    <t>Electricity</t>
  </si>
  <si>
    <t>Wifi/Mobile</t>
  </si>
  <si>
    <t>Transport</t>
  </si>
  <si>
    <t>Health</t>
  </si>
  <si>
    <t>Clothes/Shoes</t>
  </si>
  <si>
    <t>Futur Self/Education</t>
  </si>
  <si>
    <t>Quality Time/Treat Yourself</t>
  </si>
  <si>
    <t>Gifts</t>
  </si>
  <si>
    <t>TOTAL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</si>
</sst>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164" formatCode="[$-813]d\ mmmm\ yyyy;@"/>
    <numFmt numFmtId="165" formatCode="&quot;€&quot;\ #,##0.00"/>
  </numFmts>
  <fonts count="10" x14ac:knownFonts="1">
    <font>
      <sz val="11"/>
      <color theme="1"/>
      <name val="Aptos Narrow"/>
      <family val="2"/>
      <scheme val="minor"/>
    </font>
    <font>
      <sz val="11"/>
      <color theme="0" tint="-0.499984740745262"/>
      <name val="Playfair Display"/>
    </font>
    <font>
      <b/>
      <sz val="12"/>
      <color theme="0"/>
      <name val="Playfair Display"/>
    </font>
    <font>
      <b/>
      <sz val="14"/>
      <color theme="0"/>
      <name val="Playfair Display"/>
    </font>
    <font>
      <sz val="10"/>
      <color theme="0" tint="-0.499984740745262"/>
      <name val="Playfair Display"/>
    </font>
    <font>
      <b/>
      <sz val="11"/>
      <color theme="0" tint="-0.499984740745262"/>
      <name val="Playfair Display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8"/>
      <color theme="0" tint="-0.499984740745262"/>
      <name val="Playfair Display"/>
    </font>
  </fonts>
  <fills count="6">
    <fill>
      <patternFill patternType="none"/>
    </fill>
    <fill>
      <patternFill patternType="gray125"/>
    </fill>
    <fill>
      <patternFill patternType="solid">
        <fgColor rgb="FFB0D979"/>
        <bgColor indexed="64"/>
      </patternFill>
    </fill>
    <fill>
      <patternFill patternType="solid">
        <fgColor rgb="FFDAEDC1"/>
        <bgColor indexed="64"/>
      </patternFill>
    </fill>
    <fill>
      <patternFill patternType="solid">
        <fgColor rgb="FFE8F4D8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6">
    <xf numFmtId="0" fontId="0" fillId="0" borderId="0" xfId="0"/>
    <xf numFmtId="9" fontId="0" fillId="0" borderId="0" xfId="0" applyNumberFormat="1"/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9" fontId="4" fillId="3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9" fontId="4" fillId="4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2" fontId="5" fillId="2" borderId="0" xfId="0" applyNumberFormat="1" applyFont="1" applyFill="1"/>
    <xf numFmtId="4" fontId="5" fillId="2" borderId="0" xfId="0" applyNumberFormat="1" applyFont="1" applyFill="1"/>
    <xf numFmtId="0" fontId="7" fillId="0" borderId="0" xfId="0" applyFont="1"/>
    <xf numFmtId="9" fontId="1" fillId="3" borderId="0" xfId="1" applyFont="1" applyFill="1" applyAlignment="1">
      <alignment horizontal="center" vertical="center"/>
    </xf>
    <xf numFmtId="9" fontId="7" fillId="0" borderId="0" xfId="1" applyFont="1"/>
    <xf numFmtId="0" fontId="4" fillId="0" borderId="0" xfId="0" applyFont="1"/>
    <xf numFmtId="0" fontId="4" fillId="5" borderId="0" xfId="0" applyFont="1" applyFill="1"/>
    <xf numFmtId="44" fontId="4" fillId="0" borderId="0" xfId="0" applyNumberFormat="1" applyFont="1"/>
    <xf numFmtId="44" fontId="4" fillId="5" borderId="0" xfId="0" applyNumberFormat="1" applyFont="1" applyFill="1"/>
    <xf numFmtId="9" fontId="4" fillId="0" borderId="0" xfId="0" applyNumberFormat="1" applyFont="1"/>
    <xf numFmtId="9" fontId="4" fillId="5" borderId="0" xfId="0" applyNumberFormat="1" applyFont="1" applyFill="1"/>
    <xf numFmtId="164" fontId="4" fillId="0" borderId="0" xfId="0" applyNumberFormat="1" applyFont="1"/>
    <xf numFmtId="4" fontId="4" fillId="0" borderId="0" xfId="0" applyNumberFormat="1" applyFont="1"/>
    <xf numFmtId="2" fontId="4" fillId="0" borderId="0" xfId="0" applyNumberFormat="1" applyFont="1"/>
    <xf numFmtId="165" fontId="9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left" vertical="center" wrapText="1" indent="1"/>
    </xf>
    <xf numFmtId="4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44" fontId="1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2">
    <cellStyle name="Procent" xfId="1" builtinId="5"/>
    <cellStyle name="Standaard" xfId="0" builtinId="0"/>
  </cellStyles>
  <dxfs count="38"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ont>
        <color rgb="FFDAEDC1"/>
      </font>
      <fill>
        <patternFill>
          <fgColor rgb="FFDAEDC1"/>
        </patternFill>
      </fill>
    </dxf>
    <dxf>
      <font>
        <color rgb="FFDAEDC1"/>
      </font>
      <fill>
        <patternFill>
          <fgColor rgb="FFDAEDC1"/>
        </patternFill>
      </fill>
    </dxf>
    <dxf>
      <font>
        <color theme="0"/>
      </font>
    </dxf>
    <dxf>
      <fill>
        <patternFill>
          <fgColor rgb="FFE8F4D8"/>
          <bgColor rgb="FFE8F4D8"/>
        </patternFill>
      </fill>
    </dxf>
    <dxf>
      <fill>
        <patternFill>
          <fgColor rgb="FFE8F4D8"/>
          <bgColor rgb="FFFEE1DA"/>
        </patternFill>
      </fill>
    </dxf>
  </dxfs>
  <tableStyles count="0" defaultTableStyle="TableStyleMedium2" defaultPivotStyle="PivotStyleLight16"/>
  <colors>
    <mruColors>
      <color rgb="FFB0D979"/>
      <color rgb="FFDAEDC1"/>
      <color rgb="FFFEE1DA"/>
      <color rgb="FFE8F4D8"/>
      <color rgb="FF90C9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BE">
                <a:solidFill>
                  <a:schemeClr val="bg1">
                    <a:lumMod val="50000"/>
                  </a:schemeClr>
                </a:solidFill>
                <a:latin typeface="Playfair Display" panose="00000500000000000000" pitchFamily="2" charset="0"/>
              </a:rPr>
              <a:t>Goal</a:t>
            </a:r>
          </a:p>
        </c:rich>
      </c:tx>
      <c:layout>
        <c:manualLayout>
          <c:xMode val="edge"/>
          <c:yMode val="edge"/>
          <c:x val="0.43088287971447736"/>
          <c:y val="0.4331013147718484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DAEDC1"/>
            </a:solidFill>
          </c:spPr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03E-4515-8C5A-F2992819493C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3B-4A77-9DA6-9A8F8614DB7A}"/>
              </c:ext>
            </c:extLst>
          </c:dPt>
          <c:cat>
            <c:strRef>
              <c:f>(Intro!$A$4,Intro!$C$4)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(Intro!$B$4,Intro!$D$4)</c:f>
              <c:numCache>
                <c:formatCode>0%</c:formatCode>
                <c:ptCount val="2"/>
                <c:pt idx="0">
                  <c:v>0.8</c:v>
                </c:pt>
                <c:pt idx="1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E-4515-8C5A-F29928194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January!$Q$5:$Q$7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9A6-431A-BDCC-FC64958D1330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A6-431A-BDCC-FC64958D1330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A6-431A-BDCC-FC64958D1330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January!$P$5:$P$7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January!$Q$5:$Q$7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A6-431A-BDCC-FC64958D1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4DC-46CD-A094-EDC839B9AD6C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4DC-46CD-A094-EDC839B9AD6C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(January!$L$4,January!$N$4)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(January!$M$4,January!$O$4)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DC-46CD-A094-EDC839B9A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February!$Q$5:$Q$7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73-4A3E-828F-59433EF00E0A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73-4A3E-828F-59433EF00E0A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673-4A3E-828F-59433EF00E0A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February!$P$5:$P$7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February!$Q$5:$Q$7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73-4A3E-828F-59433EF00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8E-4201-938B-990A60ECC8E5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8E-4201-938B-990A60ECC8E5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(February!$L$4,February!$N$4)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(February!$M$4,February!$O$4)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8E-4201-938B-990A60ECC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March!$Q$5:$Q$7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B2C-4447-9D69-42738769D0C2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B2C-4447-9D69-42738769D0C2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B2C-4447-9D69-42738769D0C2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March!$P$5:$P$7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March!$Q$5:$Q$7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2C-4447-9D69-42738769D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D4-47DA-B5E6-ED2E22C97B77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D4-47DA-B5E6-ED2E22C97B77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(March!$L$4,March!$N$4)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(March!$M$4,March!$O$4)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D4-47DA-B5E6-ED2E22C97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April!$Q$5:$Q$7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85-40CE-B04E-C50038871D59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A85-40CE-B04E-C50038871D59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A85-40CE-B04E-C50038871D59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April!$P$5:$P$7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April!$Q$5:$Q$7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85-40CE-B04E-C50038871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27E-453F-87E7-93616F937DC5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27E-453F-87E7-93616F937DC5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(April!$L$4,April!$N$4)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(April!$M$4,April!$O$4)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7E-453F-87E7-93616F937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May!$Q$5:$Q$7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9E-4D0C-B073-894347CEBEF1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D9E-4D0C-B073-894347CEBEF1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D9E-4D0C-B073-894347CEBEF1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May!$P$5:$P$7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May!$Q$5:$Q$7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9E-4D0C-B073-894347CEB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4BB-48A9-9E39-7EC46133DC3F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4BB-48A9-9E39-7EC46133DC3F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(May!$L$4,May!$N$4)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(May!$M$4,May!$O$4)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BB-48A9-9E39-7EC46133D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June!$Q$5:$Q$7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D7-4F32-9841-83297BB39126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4D7-4F32-9841-83297BB39126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D7-4F32-9841-83297BB39126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June!$P$5:$P$7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June!$Q$5:$Q$7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D7-4F32-9841-83297BB39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B9B-410B-B961-2D7752A48BBD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B9B-410B-B961-2D7752A48BBD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(June!$L$4,June!$N$4)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(June!$M$4,June!$O$4)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9B-410B-B961-2D7752A48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July!$Q$5:$Q$7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9BA-4F48-A56E-07E6B7CA1700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9BA-4F48-A56E-07E6B7CA1700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9BA-4F48-A56E-07E6B7CA1700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July!$P$5:$P$7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July!$Q$5:$Q$7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BA-4F48-A56E-07E6B7CA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40F-4039-A393-491D938DDA0C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40F-4039-A393-491D938DDA0C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(July!$L$4,July!$N$4)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(July!$M$4,July!$O$4)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0F-4039-A393-491D938DD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August!$Q$5:$Q$7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CD8-4212-9B32-59F7E1BDCD8E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CD8-4212-9B32-59F7E1BDCD8E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CD8-4212-9B32-59F7E1BDCD8E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August!$P$5:$P$7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August!$Q$5:$Q$7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D8-4212-9B32-59F7E1BDC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A8B-4470-8472-DA07CF358085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A8B-4470-8472-DA07CF358085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(August!$L$4,August!$N$4)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(August!$M$4,August!$O$4)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8B-4470-8472-DA07CF358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September!$Q$5:$Q$7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37F-44DE-A078-AE6888F882EC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37F-44DE-A078-AE6888F882EC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37F-44DE-A078-AE6888F882EC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September!$P$5:$P$7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September!$Q$5:$Q$7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37F-44DE-A078-AE6888F88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F62-43F2-A7CF-E166441EE9F4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62-43F2-A7CF-E166441EE9F4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(September!$L$4,September!$N$4)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(September!$M$4,September!$O$4)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62-43F2-A7CF-E166441EE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October!$Q$5:$Q$7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73D-4A1B-B4E6-F15FA08523E4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73D-4A1B-B4E6-F15FA08523E4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73D-4A1B-B4E6-F15FA08523E4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October!$P$5:$P$7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October!$Q$5:$Q$7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3D-4A1B-B4E6-F15FA0852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780-4AF9-A8F5-F1DEF4EB1FB7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780-4AF9-A8F5-F1DEF4EB1FB7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(October!$L$4,October!$N$4)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(October!$M$4,October!$O$4)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80-4AF9-A8F5-F1DEF4EB1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November!$Q$5:$Q$7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CEA-4B39-A450-D94658648AF9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CEA-4B39-A450-D94658648AF9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CEA-4B39-A450-D94658648AF9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November!$P$5:$P$7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November!$Q$5:$Q$7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EA-4B39-A450-D94658648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0DF-431F-8A77-4C7FA5C1638A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0DF-431F-8A77-4C7FA5C1638A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(November!$L$4,November!$N$4)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(November!$M$4,November!$O$4)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DF-431F-8A77-4C7FA5C16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836580350136644"/>
          <c:y val="8.2028337061894108E-2"/>
          <c:w val="0.41333712151960389"/>
          <c:h val="0.71756064049040846"/>
        </c:manualLayout>
      </c:layout>
      <c:doughnutChart>
        <c:varyColors val="1"/>
        <c:ser>
          <c:idx val="0"/>
          <c:order val="0"/>
          <c:tx>
            <c:strRef>
              <c:f>December!$Q$5:$Q$7</c:f>
              <c:strCache>
                <c:ptCount val="3"/>
                <c:pt idx="0">
                  <c:v>#DELING.DOOR.0!</c:v>
                </c:pt>
                <c:pt idx="1">
                  <c:v>#DELING.DOOR.0!</c:v>
                </c:pt>
                <c:pt idx="2">
                  <c:v>#DELING.DOOR.0!</c:v>
                </c:pt>
              </c:strCache>
            </c:strRef>
          </c:tx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56-4CDE-B166-A71C918D2AE7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56-4CDE-B166-A71C918D2AE7}"/>
              </c:ext>
            </c:extLst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56-4CDE-B166-A71C918D2AE7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December!$P$5:$P$7</c:f>
              <c:strCache>
                <c:ptCount val="3"/>
                <c:pt idx="0">
                  <c:v>Food</c:v>
                </c:pt>
                <c:pt idx="1">
                  <c:v>Snacks</c:v>
                </c:pt>
                <c:pt idx="2">
                  <c:v>Non-food</c:v>
                </c:pt>
              </c:strCache>
            </c:strRef>
          </c:cat>
          <c:val>
            <c:numRef>
              <c:f>December!$Q$5:$Q$7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56-4CDE-B166-A71C918D2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0D9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F7F-4186-AA39-733ED2058FA3}"/>
              </c:ext>
            </c:extLst>
          </c:dPt>
          <c:dPt>
            <c:idx val="1"/>
            <c:bubble3D val="0"/>
            <c:spPr>
              <a:solidFill>
                <a:srgbClr val="DAEDC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F7F-4186-AA39-733ED2058FA3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Playfair Display" panose="00000500000000000000" pitchFamily="2" charset="0"/>
                    <a:ea typeface="+mn-ea"/>
                    <a:cs typeface="+mn-cs"/>
                  </a:defRPr>
                </a:pPr>
                <a:endParaRPr lang="nl-B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(December!$L$4,December!$N$4)</c:f>
              <c:strCache>
                <c:ptCount val="2"/>
                <c:pt idx="0">
                  <c:v>Spending</c:v>
                </c:pt>
                <c:pt idx="1">
                  <c:v>Saving</c:v>
                </c:pt>
              </c:strCache>
            </c:strRef>
          </c:cat>
          <c:val>
            <c:numRef>
              <c:f>(December!$M$4,December!$O$4)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7F-4186-AA39-733ED2058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3810</xdr:rowOff>
    </xdr:from>
    <xdr:to>
      <xdr:col>4</xdr:col>
      <xdr:colOff>7620</xdr:colOff>
      <xdr:row>13</xdr:row>
      <xdr:rowOff>15240</xdr:rowOff>
    </xdr:to>
    <xdr:graphicFrame macro="">
      <xdr:nvGraphicFramePr>
        <xdr:cNvPr id="6" name="Grafiek 5">
          <a:extLst>
            <a:ext uri="{FF2B5EF4-FFF2-40B4-BE49-F238E27FC236}">
              <a16:creationId xmlns:a16="http://schemas.microsoft.com/office/drawing/2014/main" id="{EEB5DEFC-D684-C719-C525-2A40C0BC8E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C507CB4F-1D57-33EA-21C9-57F3933833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341A4718-46E3-8ABA-504E-9CF1E19A8B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366DE34-A136-4149-8417-857F1135BD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37DFFFED-8452-4B25-BA8D-A99013ADAB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BFE28188-3330-435B-A95C-BDD87718AE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E6F4FB6E-8CCA-4C1B-AD3E-C5B8892A40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C040616-7F60-48BD-AB19-D478B9B6D6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A50D0F44-799C-4C0E-9B5D-2C821905E6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A070AF0A-A59E-43C1-9419-09382ECBF4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51ACA3C1-76B5-4141-87FD-BFCA0D49EF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AC2986FC-FCFC-464D-A62D-1AC5E359D5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85FED74C-B786-4545-9E83-1355949B72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3D14423B-ACE3-46BA-A91D-B549AB940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C904AAB9-71C4-4A63-88D7-B20C8CF6DB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1D1A3D2-3488-4E54-8A84-A6803C0068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D08DFEE3-03D3-4CCA-AB5A-307D310C95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A167771D-AA79-4A00-A5F1-C9E383611A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C4F6BE27-778C-4199-A1F5-541B22A2E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2A744F76-94BC-409D-ACA9-008DD7B711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51C960A4-76BB-4C98-B2FA-A1D34E0F2D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C91C2D6-4AAC-4AD6-BB34-F0B031C2D4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83F428AB-7DA1-4729-BA43-4919693935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13</xdr:row>
      <xdr:rowOff>255270</xdr:rowOff>
    </xdr:from>
    <xdr:to>
      <xdr:col>14</xdr:col>
      <xdr:colOff>731520</xdr:colOff>
      <xdr:row>21</xdr:row>
      <xdr:rowOff>205740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78826BDA-71D3-4B1D-9D02-212C3E1468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</xdr:colOff>
      <xdr:row>4</xdr:row>
      <xdr:rowOff>3810</xdr:rowOff>
    </xdr:from>
    <xdr:to>
      <xdr:col>15</xdr:col>
      <xdr:colOff>7620</xdr:colOff>
      <xdr:row>11</xdr:row>
      <xdr:rowOff>205740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9AA9D0BB-F354-4478-93EC-6D4075E84F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F0B6D-B13C-4F1C-B5E5-6980DBC39A78}">
  <dimension ref="A1:W23"/>
  <sheetViews>
    <sheetView tabSelected="1" workbookViewId="0">
      <selection activeCell="E3" sqref="E3"/>
    </sheetView>
  </sheetViews>
  <sheetFormatPr defaultRowHeight="14.4" x14ac:dyDescent="0.3"/>
  <cols>
    <col min="1" max="1" width="10.77734375" customWidth="1"/>
    <col min="2" max="2" width="10.21875" customWidth="1"/>
    <col min="3" max="3" width="10.77734375" customWidth="1"/>
    <col min="4" max="4" width="9.77734375" customWidth="1"/>
    <col min="5" max="5" width="3.77734375" customWidth="1"/>
    <col min="6" max="6" width="10.44140625" bestFit="1" customWidth="1"/>
    <col min="10" max="10" width="8.88671875" customWidth="1"/>
    <col min="11" max="11" width="3.77734375" customWidth="1"/>
    <col min="12" max="15" width="10.77734375" customWidth="1"/>
    <col min="16" max="16" width="3.77734375" customWidth="1"/>
    <col min="17" max="19" width="10.77734375" customWidth="1"/>
    <col min="20" max="20" width="3.77734375" customWidth="1"/>
    <col min="21" max="21" width="9.6640625" customWidth="1"/>
    <col min="22" max="23" width="9.44140625" customWidth="1"/>
  </cols>
  <sheetData>
    <row r="1" spans="1:23" ht="24" customHeight="1" x14ac:dyDescent="0.6">
      <c r="A1" s="24" t="s">
        <v>58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3" spans="1:23" ht="20.399999999999999" customHeight="1" x14ac:dyDescent="0.5">
      <c r="A3" s="23" t="s">
        <v>7</v>
      </c>
      <c r="B3" s="23"/>
      <c r="C3" s="23"/>
      <c r="D3" s="23"/>
      <c r="F3" s="27" t="s">
        <v>35</v>
      </c>
      <c r="G3" s="27"/>
      <c r="H3" s="27"/>
      <c r="I3" s="27"/>
      <c r="J3" s="27"/>
      <c r="L3" s="27" t="s">
        <v>46</v>
      </c>
      <c r="M3" s="27"/>
      <c r="N3" s="27"/>
      <c r="O3" s="27"/>
      <c r="Q3" s="27" t="s">
        <v>47</v>
      </c>
      <c r="R3" s="27"/>
      <c r="S3" s="27"/>
      <c r="U3" s="23" t="s">
        <v>54</v>
      </c>
      <c r="V3" s="23"/>
      <c r="W3" s="23"/>
    </row>
    <row r="4" spans="1:23" ht="19.2" customHeight="1" x14ac:dyDescent="0.3">
      <c r="A4" s="3" t="s">
        <v>4</v>
      </c>
      <c r="B4" s="4">
        <v>0.8</v>
      </c>
      <c r="C4" s="5" t="s">
        <v>5</v>
      </c>
      <c r="D4" s="6">
        <v>0.2</v>
      </c>
      <c r="F4" s="26" t="s">
        <v>32</v>
      </c>
      <c r="G4" s="26" t="s">
        <v>33</v>
      </c>
      <c r="H4" s="26" t="s">
        <v>34</v>
      </c>
      <c r="I4" s="26" t="s">
        <v>36</v>
      </c>
      <c r="J4" s="26"/>
      <c r="L4" s="26" t="s">
        <v>32</v>
      </c>
      <c r="M4" s="26" t="s">
        <v>44</v>
      </c>
      <c r="N4" s="26"/>
      <c r="O4" s="26" t="s">
        <v>45</v>
      </c>
      <c r="Q4" s="26" t="s">
        <v>32</v>
      </c>
      <c r="R4" s="26" t="s">
        <v>42</v>
      </c>
      <c r="S4" s="26"/>
      <c r="U4" s="22" cm="1">
        <f t="array" ref="U4">SUM(IF(January!B5:B105="Groceries",January!D5:D105,0))+SUM(IF(February!B5:B105="Groceries",February!D5:D105,0))+SUM(IF(March!B5:B105="Groceries",March!D5:D105,0))+SUM(IF(April!B5:B105="Groceries",April!D5:D105,0))+SUM(IF(May!B5:B105="Groceries",May!D5:D105,0))+SUM(IF(June!B5:B105="Groceries",June!D5:D105,0))+SUM(IF(July!B5:B105="Groceries",July!D5:D105,0))+SUM(IF(August!B5:B105="Groceries",August!D5:D105,0))+SUM(IF(September!B5:B105="Groceries",September!D5:D105,0))+SUM(IF(October!B5:B105="Groceries",October!D5:D105,0))+SUM(IF(November!B5:B105="Groceries",November!D5:D105,0))+SUM(IF(December!B5:B105="Groceries",December!D5:D105,0))</f>
        <v>0</v>
      </c>
      <c r="V4" s="22"/>
      <c r="W4" s="22"/>
    </row>
    <row r="5" spans="1:23" ht="19.2" x14ac:dyDescent="0.3">
      <c r="F5" s="26"/>
      <c r="G5" s="26"/>
      <c r="H5" s="26"/>
      <c r="I5" s="2" t="s">
        <v>37</v>
      </c>
      <c r="J5" s="2" t="s">
        <v>38</v>
      </c>
      <c r="L5" s="26"/>
      <c r="M5" s="2" t="s">
        <v>4</v>
      </c>
      <c r="N5" s="2" t="s">
        <v>43</v>
      </c>
      <c r="O5" s="26"/>
      <c r="Q5" s="26"/>
      <c r="R5" s="2" t="s">
        <v>48</v>
      </c>
      <c r="S5" s="2" t="s">
        <v>49</v>
      </c>
      <c r="U5" s="22"/>
      <c r="V5" s="22"/>
      <c r="W5" s="22"/>
    </row>
    <row r="6" spans="1:23" ht="16.8" x14ac:dyDescent="0.4">
      <c r="F6" s="13" t="s">
        <v>3</v>
      </c>
      <c r="G6" s="15" cm="1">
        <f t="array" ref="G6">SUM(IF(January!B5:B105="Savings",January!D5:D105,0))</f>
        <v>0</v>
      </c>
      <c r="H6" s="15" cm="1">
        <f t="array" ref="H6">SUM(IF(January!B5:B105="Futur Self/Education",January!D5:D105,0))</f>
        <v>0</v>
      </c>
      <c r="I6" s="15">
        <f>January!$D$106-Intro!$G6-Intro!$H6-Intro!$J6</f>
        <v>0</v>
      </c>
      <c r="J6" s="15" cm="1">
        <f t="array" ref="J6">SUM(IF(January!B5:B105="Quality Time/Treat Yourself",January!D5:D105,0))+SUM(IF(January!G5:G105="Snacks",January!J5:J105,0))</f>
        <v>0</v>
      </c>
      <c r="L6" s="13" t="s">
        <v>3</v>
      </c>
      <c r="M6" s="17" t="str">
        <f>IF(January!$D$106&gt;0,January!$M$4,"")</f>
        <v/>
      </c>
      <c r="N6" s="17" t="str">
        <f>IF(January!$D$106&gt;0,January!$O$4,"")</f>
        <v/>
      </c>
      <c r="O6" s="13" t="str">
        <f>IF(M6="","",IF(AND(75%&lt;M6,M6&lt;85%),"Ja","Nee"))</f>
        <v/>
      </c>
      <c r="Q6" s="13" t="s">
        <v>3</v>
      </c>
      <c r="R6" s="15">
        <f>January!$N$26+January!$N$25</f>
        <v>0</v>
      </c>
      <c r="S6" s="15">
        <f>January!$N$28</f>
        <v>0</v>
      </c>
    </row>
    <row r="7" spans="1:23" ht="20.399999999999999" x14ac:dyDescent="0.4">
      <c r="F7" s="14" t="s">
        <v>30</v>
      </c>
      <c r="G7" s="16" cm="1">
        <f t="array" ref="G7">SUM(IF(February!B5:B105="Savings",February!D5:D105,0))</f>
        <v>0</v>
      </c>
      <c r="H7" s="16" cm="1">
        <f t="array" ref="H7">SUM(IF(February!B5:B105="Futur Self/Education",February!D5:D105,0))</f>
        <v>0</v>
      </c>
      <c r="I7" s="16">
        <f>February!D106-Intro!$G7-Intro!$H7-Intro!$J7</f>
        <v>0</v>
      </c>
      <c r="J7" s="16" cm="1">
        <f t="array" ref="J7">SUM(IF(February!B5:B105="Quality Time/Treat Yourself",February!D5:D105,0))+SUM(IF(February!B5:B105="Snacks",February!D5:D105,0))</f>
        <v>0</v>
      </c>
      <c r="L7" s="14" t="s">
        <v>30</v>
      </c>
      <c r="M7" s="18" t="str">
        <f>IF(February!$D$106&gt;0,February!$M$4,"")</f>
        <v/>
      </c>
      <c r="N7" s="18" t="str">
        <f>IF(February!$D$106&gt;0,February!$O$4,"")</f>
        <v/>
      </c>
      <c r="O7" s="14" t="str">
        <f t="shared" ref="O7:O17" si="0">IF(M7="","",IF(AND(75%&lt;M7,M7&lt;85%),"Ja","Nee"))</f>
        <v/>
      </c>
      <c r="Q7" s="13" t="s">
        <v>30</v>
      </c>
      <c r="R7" s="15">
        <f>February!$N$26+February!$N$25</f>
        <v>0</v>
      </c>
      <c r="S7" s="15">
        <f>February!$N$28</f>
        <v>0</v>
      </c>
      <c r="U7" s="23" t="s">
        <v>57</v>
      </c>
      <c r="V7" s="23"/>
      <c r="W7" s="23"/>
    </row>
    <row r="8" spans="1:23" ht="16.8" x14ac:dyDescent="0.4">
      <c r="F8" s="13" t="s">
        <v>29</v>
      </c>
      <c r="G8" s="15" cm="1">
        <f t="array" ref="G8">SUM(IF(March!B5:B105="Savings",March!D5:D105,0))</f>
        <v>0</v>
      </c>
      <c r="H8" s="15" cm="1">
        <f t="array" ref="H8">SUM(IF(March!B5:B105="Futur Self/Education",March!D5:D105,0))</f>
        <v>0</v>
      </c>
      <c r="I8" s="15">
        <f>March!D106-Intro!$G8-Intro!$H8-Intro!$J8</f>
        <v>0</v>
      </c>
      <c r="J8" s="15" cm="1">
        <f t="array" ref="J8">SUM(IF(March!B5:B105="Quality Time/Treat Yourself",March!D5:D105,0))+SUM(IF(March!B5:B105="Snacks",March!D5:D105,0))</f>
        <v>0</v>
      </c>
      <c r="L8" s="13" t="s">
        <v>29</v>
      </c>
      <c r="M8" s="17" t="str">
        <f>IF(March!$D$106&gt;0,March!$M$4,"")</f>
        <v/>
      </c>
      <c r="N8" s="17" t="str">
        <f>IF(March!$D$106&gt;0,March!$O$4,"")</f>
        <v/>
      </c>
      <c r="O8" s="13" t="str">
        <f t="shared" si="0"/>
        <v/>
      </c>
      <c r="Q8" s="13" t="s">
        <v>29</v>
      </c>
      <c r="R8" s="15">
        <f>March!$N$26+March!$N$25</f>
        <v>0</v>
      </c>
      <c r="S8" s="15">
        <f>March!$N$28</f>
        <v>0</v>
      </c>
      <c r="U8" s="22">
        <f>SUM(January!N36,February!N36,March!N36,April!N36,May!N36,June!N36,July!N36,August!N36,September!N36,October!N36,November!N36,December!N36)</f>
        <v>0</v>
      </c>
      <c r="V8" s="22"/>
      <c r="W8" s="22"/>
    </row>
    <row r="9" spans="1:23" ht="16.8" x14ac:dyDescent="0.4">
      <c r="F9" s="14" t="s">
        <v>28</v>
      </c>
      <c r="G9" s="16" cm="1">
        <f t="array" ref="G9">SUM(IF(April!B5:B105="Savings",April!D5:D105,0))</f>
        <v>0</v>
      </c>
      <c r="H9" s="16" cm="1">
        <f t="array" ref="H9">SUM(IF(April!B5:B105="Futur Self/Education",April!D5:D105,0))</f>
        <v>0</v>
      </c>
      <c r="I9" s="16">
        <f>April!D106-Intro!$G9-Intro!$H9-Intro!$J9</f>
        <v>0</v>
      </c>
      <c r="J9" s="16" cm="1">
        <f t="array" ref="J9">SUM(IF(April!B5:B105="Quality Time/Treat Yourself",April!D5:D105,0))+SUM(IF(April!B5:B105="Snacks",April!D5:D105,0))</f>
        <v>0</v>
      </c>
      <c r="L9" s="14" t="s">
        <v>28</v>
      </c>
      <c r="M9" s="18" t="str">
        <f>IF(April!$D$106&gt;0,April!$M$4,"")</f>
        <v/>
      </c>
      <c r="N9" s="18" t="str">
        <f>IF(April!$D$106&gt;0,April!$O$4,"")</f>
        <v/>
      </c>
      <c r="O9" s="14" t="str">
        <f t="shared" si="0"/>
        <v/>
      </c>
      <c r="Q9" s="13" t="s">
        <v>28</v>
      </c>
      <c r="R9" s="15">
        <f>April!$N$26+April!$N$25</f>
        <v>0</v>
      </c>
      <c r="S9" s="15">
        <f>April!$N$28</f>
        <v>0</v>
      </c>
      <c r="U9" s="22"/>
      <c r="V9" s="22"/>
      <c r="W9" s="22"/>
    </row>
    <row r="10" spans="1:23" ht="16.8" x14ac:dyDescent="0.4">
      <c r="F10" s="13" t="s">
        <v>27</v>
      </c>
      <c r="G10" s="15" cm="1">
        <f t="array" ref="G10">SUM(IF(May!B5:B105="Savings",May!D5:D105,0))</f>
        <v>0</v>
      </c>
      <c r="H10" s="15" cm="1">
        <f t="array" ref="H10">SUM(IF(May!B5:B105="Futur Self/Education",May!D5:D105,0))</f>
        <v>0</v>
      </c>
      <c r="I10" s="15">
        <f>May!D106-Intro!$G10-Intro!$H10-Intro!$J10</f>
        <v>0</v>
      </c>
      <c r="J10" s="15" cm="1">
        <f t="array" ref="J10">SUM(IF(May!B5:B105="Quality Time/Treat Yourself",May!D5:D105,0))+SUM(IF(May!B5:B105="Snacks",May!D5:D105,0))</f>
        <v>0</v>
      </c>
      <c r="L10" s="13" t="s">
        <v>27</v>
      </c>
      <c r="M10" s="17" t="str">
        <f>IF(May!$D$106&gt;0,May!$M$4,"")</f>
        <v/>
      </c>
      <c r="N10" s="17" t="str">
        <f>IF(May!$D$106&gt;0,May!$O$4,"")</f>
        <v/>
      </c>
      <c r="O10" s="13" t="str">
        <f t="shared" si="0"/>
        <v/>
      </c>
      <c r="Q10" s="13" t="s">
        <v>27</v>
      </c>
      <c r="R10" s="15">
        <f>May!$N$26+May!$N$25</f>
        <v>0</v>
      </c>
      <c r="S10" s="15">
        <f>May!$N$28</f>
        <v>0</v>
      </c>
    </row>
    <row r="11" spans="1:23" ht="20.399999999999999" x14ac:dyDescent="0.4">
      <c r="F11" s="14" t="s">
        <v>26</v>
      </c>
      <c r="G11" s="16" cm="1">
        <f t="array" ref="G11">SUM(IF(June!B5:B105="Savings",June!D5:D105,0))</f>
        <v>0</v>
      </c>
      <c r="H11" s="16" cm="1">
        <f t="array" ref="H11">SUM(IF(June!B5:B105="Futur Self/Education",June!D5:D105,0))</f>
        <v>0</v>
      </c>
      <c r="I11" s="16">
        <f>June!D106-Intro!$G11-Intro!$H11-Intro!$J11</f>
        <v>0</v>
      </c>
      <c r="J11" s="16" cm="1">
        <f t="array" ref="J11">SUM(IF(June!B5:B105="Quality Time/Treat Yourself",June!D5:D105,0))+SUM(IF(June!B5:B105="Snacks",June!D5:D105,0))</f>
        <v>0</v>
      </c>
      <c r="L11" s="14" t="s">
        <v>26</v>
      </c>
      <c r="M11" s="18" t="str">
        <f>IF(June!$D$106&gt;0,June!$M$4,"")</f>
        <v/>
      </c>
      <c r="N11" s="18" t="str">
        <f>IF(June!$D$106&gt;0,June!$O$4,"")</f>
        <v/>
      </c>
      <c r="O11" s="14" t="str">
        <f t="shared" si="0"/>
        <v/>
      </c>
      <c r="Q11" s="13" t="s">
        <v>26</v>
      </c>
      <c r="R11" s="15">
        <f>June!$N$26+June!$N$25</f>
        <v>0</v>
      </c>
      <c r="S11" s="15">
        <f>June!$N$28</f>
        <v>0</v>
      </c>
      <c r="U11" s="23" t="s">
        <v>56</v>
      </c>
      <c r="V11" s="23"/>
      <c r="W11" s="23"/>
    </row>
    <row r="12" spans="1:23" ht="16.8" x14ac:dyDescent="0.4">
      <c r="F12" s="13" t="s">
        <v>25</v>
      </c>
      <c r="G12" s="15" cm="1">
        <f t="array" ref="G12">SUM(IF(July!B5:B105="Savings",July!D5:D105,0))</f>
        <v>0</v>
      </c>
      <c r="H12" s="15" cm="1">
        <f t="array" ref="H12">SUM(IF(July!B5:B105="Futur Self/Education",July!D5:D105,0))</f>
        <v>0</v>
      </c>
      <c r="I12" s="15">
        <f>July!D106-Intro!$G12-Intro!$H12-Intro!$J12</f>
        <v>0</v>
      </c>
      <c r="J12" s="15" cm="1">
        <f t="array" ref="J12">SUM(IF(July!B5:B105="Quality Time/Treat Yourself",July!D5:D105,0))+SUM(IF(July!B5:B105="Snacks",July!D5:D105,0))</f>
        <v>0</v>
      </c>
      <c r="L12" s="13" t="s">
        <v>25</v>
      </c>
      <c r="M12" s="17" t="str">
        <f>IF(July!$D$106&gt;0,July!$M$4,"")</f>
        <v/>
      </c>
      <c r="N12" s="17" t="str">
        <f>IF(July!$D$106&gt;0,July!$O$4,"")</f>
        <v/>
      </c>
      <c r="O12" s="13" t="str">
        <f t="shared" si="0"/>
        <v/>
      </c>
      <c r="Q12" s="13" t="s">
        <v>25</v>
      </c>
      <c r="R12" s="15">
        <f>July!$N$26+July!$N$25</f>
        <v>0</v>
      </c>
      <c r="S12" s="15">
        <f>July!$N$28</f>
        <v>0</v>
      </c>
      <c r="U12" s="22">
        <f>SUM(January!N35,February!N35,March!N35,April!N35,May!N35,June!N35,July!N35,August!N35,September!N35,October!N35,November!N35,December!N35)</f>
        <v>0</v>
      </c>
      <c r="V12" s="22"/>
      <c r="W12" s="22"/>
    </row>
    <row r="13" spans="1:23" ht="16.8" x14ac:dyDescent="0.4">
      <c r="F13" s="14" t="s">
        <v>24</v>
      </c>
      <c r="G13" s="16" cm="1">
        <f t="array" ref="G13">SUM(IF(August!B5:B105="Savings",August!D5:D105,0))</f>
        <v>0</v>
      </c>
      <c r="H13" s="16" cm="1">
        <f t="array" ref="H13">SUM(IF(August!B5:B105="Futur Self/Education",August!D5:D105,0))</f>
        <v>0</v>
      </c>
      <c r="I13" s="16">
        <f>August!D106-Intro!$G13-Intro!$H13-Intro!$J13</f>
        <v>0</v>
      </c>
      <c r="J13" s="16" cm="1">
        <f t="array" ref="J13">SUM(IF(August!B5:B105="Quality Time/Treat Yourself",August!D5:D105,0))+SUM(IF(August!B5:B105="Snacks",August!D5:D105,0))</f>
        <v>0</v>
      </c>
      <c r="L13" s="14" t="s">
        <v>24</v>
      </c>
      <c r="M13" s="18" t="str">
        <f>IF(August!$D$106&gt;0,August!$M$4,"")</f>
        <v/>
      </c>
      <c r="N13" s="18" t="str">
        <f>IF(August!$D$106&gt;0,August!$O$4,"")</f>
        <v/>
      </c>
      <c r="O13" s="14" t="str">
        <f t="shared" si="0"/>
        <v/>
      </c>
      <c r="Q13" s="13" t="s">
        <v>24</v>
      </c>
      <c r="R13" s="15">
        <f>August!$N$26+August!$N$25</f>
        <v>0</v>
      </c>
      <c r="S13" s="15">
        <f>August!$N$28</f>
        <v>0</v>
      </c>
      <c r="U13" s="22"/>
      <c r="V13" s="22"/>
      <c r="W13" s="22"/>
    </row>
    <row r="14" spans="1:23" ht="16.8" x14ac:dyDescent="0.4">
      <c r="F14" s="13" t="s">
        <v>23</v>
      </c>
      <c r="G14" s="15" cm="1">
        <f t="array" ref="G14">SUM(IF(September!B5:B105="Savings",September!D5:D105,0))</f>
        <v>0</v>
      </c>
      <c r="H14" s="15" cm="1">
        <f t="array" ref="H14">SUM(IF(September!B5:B105="Futur Self/Education",September!D5:D105,0))</f>
        <v>0</v>
      </c>
      <c r="I14" s="15">
        <f>September!D106-Intro!$G14-Intro!$H14-Intro!$J14</f>
        <v>0</v>
      </c>
      <c r="J14" s="15" cm="1">
        <f t="array" ref="J14">SUM(IF(September!B5:B105="Quality Time/Treat Yourself",September!D5:D105,0))+SUM(IF(September!B5:B105="Snacks",September!D5:D105,0))</f>
        <v>0</v>
      </c>
      <c r="L14" s="13" t="s">
        <v>23</v>
      </c>
      <c r="M14" s="17" t="str">
        <f>IF(September!$D$106&gt;0,September!$M$4,"")</f>
        <v/>
      </c>
      <c r="N14" s="17" t="str">
        <f>IF(September!$D$106&gt;0,September!$O$4,"")</f>
        <v/>
      </c>
      <c r="O14" s="13" t="str">
        <f t="shared" si="0"/>
        <v/>
      </c>
      <c r="Q14" s="13" t="s">
        <v>23</v>
      </c>
      <c r="R14" s="15">
        <f>September!$N$26+September!$N$25</f>
        <v>0</v>
      </c>
      <c r="S14" s="15">
        <f>September!$N$28</f>
        <v>0</v>
      </c>
    </row>
    <row r="15" spans="1:23" ht="20.399999999999999" customHeight="1" x14ac:dyDescent="0.4">
      <c r="A15" s="23" t="s">
        <v>31</v>
      </c>
      <c r="B15" s="23"/>
      <c r="C15" s="23"/>
      <c r="D15" s="23"/>
      <c r="F15" s="14" t="s">
        <v>22</v>
      </c>
      <c r="G15" s="16" cm="1">
        <f t="array" ref="G15">SUM(IF(October!B5:B105="Savings",October!D5:D105,0))</f>
        <v>0</v>
      </c>
      <c r="H15" s="16" cm="1">
        <f t="array" ref="H15">SUM(IF(October!B5:B105="Futur Self/Education",October!D5:D105,0))</f>
        <v>0</v>
      </c>
      <c r="I15" s="16">
        <f>October!D106-Intro!$G15-Intro!$H15-Intro!$J15</f>
        <v>0</v>
      </c>
      <c r="J15" s="16" cm="1">
        <f t="array" ref="J15">SUM(IF(October!B5:B105="Quality Time/Treat Yourself",October!D5:D105,0))+SUM(IF(October!B5:B105="Snacks",October!D5:D105,0))</f>
        <v>0</v>
      </c>
      <c r="L15" s="14" t="s">
        <v>22</v>
      </c>
      <c r="M15" s="18" t="str">
        <f>IF(October!$D$106&gt;0,October!$M$4,"")</f>
        <v/>
      </c>
      <c r="N15" s="18" t="str">
        <f>IF(October!$D$106&gt;0,October!$O$4,"")</f>
        <v/>
      </c>
      <c r="O15" s="14" t="str">
        <f t="shared" si="0"/>
        <v/>
      </c>
      <c r="Q15" s="13" t="s">
        <v>22</v>
      </c>
      <c r="R15" s="15">
        <f>October!$N$26+October!$N$25</f>
        <v>0</v>
      </c>
      <c r="S15" s="15">
        <f>October!$N$28</f>
        <v>0</v>
      </c>
      <c r="U15" s="23" t="s">
        <v>75</v>
      </c>
      <c r="V15" s="23"/>
      <c r="W15" s="23"/>
    </row>
    <row r="16" spans="1:23" ht="16.8" x14ac:dyDescent="0.4">
      <c r="A16" s="22">
        <f>SUM(G6:G17)</f>
        <v>0</v>
      </c>
      <c r="B16" s="22"/>
      <c r="C16" s="22"/>
      <c r="D16" s="22"/>
      <c r="F16" s="13" t="s">
        <v>21</v>
      </c>
      <c r="G16" s="15" cm="1">
        <f t="array" ref="G16">SUM(IF(November!B5:B105="Savings",November!D5:D105,0))</f>
        <v>0</v>
      </c>
      <c r="H16" s="15" cm="1">
        <f t="array" ref="H16">SUM(IF(November!B5:B105="Futur Self/Education",November!D5:D105,0))</f>
        <v>0</v>
      </c>
      <c r="I16" s="15">
        <f>November!D106-Intro!$G16-Intro!$H16-Intro!$J16</f>
        <v>0</v>
      </c>
      <c r="J16" s="15" cm="1">
        <f t="array" ref="J16">SUM(IF(November!B5:B105="Quality Time/Treat Yourself",November!D5:D105,0))+SUM(IF(November!B5:B105="Snacks",November!D5:D105,0))</f>
        <v>0</v>
      </c>
      <c r="L16" s="13" t="s">
        <v>21</v>
      </c>
      <c r="M16" s="17" t="str">
        <f>IF(November!$D$106&gt;0,November!$M$4,"")</f>
        <v/>
      </c>
      <c r="N16" s="17" t="str">
        <f>IF(November!$D$106&gt;0,November!$O$4,"")</f>
        <v/>
      </c>
      <c r="O16" s="13" t="str">
        <f t="shared" si="0"/>
        <v/>
      </c>
      <c r="Q16" s="13" t="s">
        <v>21</v>
      </c>
      <c r="R16" s="15">
        <f>November!$N$26+November!$N$25</f>
        <v>0</v>
      </c>
      <c r="S16" s="15">
        <f>November!$N$28</f>
        <v>0</v>
      </c>
      <c r="U16" s="22">
        <f>SUM(January!N41,February!N41,March!N41,April!N41,May!N41,June!N41,July!N41,August!N41,September!N41,October!N41,November!N41,December!N41)</f>
        <v>0</v>
      </c>
      <c r="V16" s="22"/>
      <c r="W16" s="22"/>
    </row>
    <row r="17" spans="1:23" ht="16.8" x14ac:dyDescent="0.4">
      <c r="A17" s="22"/>
      <c r="B17" s="22"/>
      <c r="C17" s="22"/>
      <c r="D17" s="22"/>
      <c r="F17" s="14" t="s">
        <v>20</v>
      </c>
      <c r="G17" s="16" cm="1">
        <f t="array" ref="G17">SUM(IF(December!B5:B105="Savings",December!D5:D105,0))</f>
        <v>0</v>
      </c>
      <c r="H17" s="16" cm="1">
        <f t="array" ref="H17">SUM(IF(December!B5:B105="Futur Self/Education",December!D5:D105,0))</f>
        <v>0</v>
      </c>
      <c r="I17" s="16">
        <f>December!D106-Intro!$G17-Intro!$H17-Intro!$J17</f>
        <v>0</v>
      </c>
      <c r="J17" s="16" cm="1">
        <f t="array" ref="J17">SUM(IF(December!B5:B105="Quality Time/Treat Yourself",December!D5:D105,0))+SUM(IF(December!B5:B105="Snacks",December!D5:D105,0))</f>
        <v>0</v>
      </c>
      <c r="L17" s="14" t="s">
        <v>20</v>
      </c>
      <c r="M17" s="18" t="str">
        <f>IF(December!$D$106&gt;0,December!$M$4,"")</f>
        <v/>
      </c>
      <c r="N17" s="18" t="str">
        <f>IF(December!$D$106&gt;0,December!$O$4,"")</f>
        <v/>
      </c>
      <c r="O17" s="14" t="str">
        <f t="shared" si="0"/>
        <v/>
      </c>
      <c r="Q17" s="13" t="s">
        <v>20</v>
      </c>
      <c r="R17" s="15">
        <f>December!$N$26+December!$N$25</f>
        <v>0</v>
      </c>
      <c r="S17" s="15">
        <f>December!$N$28</f>
        <v>0</v>
      </c>
      <c r="U17" s="22"/>
      <c r="V17" s="22"/>
      <c r="W17" s="22"/>
    </row>
    <row r="18" spans="1:23" x14ac:dyDescent="0.3">
      <c r="A18" s="22"/>
      <c r="B18" s="22"/>
      <c r="C18" s="22"/>
      <c r="D18" s="22"/>
      <c r="E18" s="1"/>
    </row>
    <row r="19" spans="1:23" x14ac:dyDescent="0.3">
      <c r="E19" s="1"/>
    </row>
    <row r="20" spans="1:23" ht="20.399999999999999" customHeight="1" x14ac:dyDescent="0.3">
      <c r="A20" s="23" t="s">
        <v>51</v>
      </c>
      <c r="B20" s="23"/>
      <c r="C20" s="23"/>
      <c r="D20" s="23"/>
      <c r="F20" s="23" t="s">
        <v>52</v>
      </c>
      <c r="G20" s="23"/>
      <c r="H20" s="23"/>
      <c r="I20" s="23"/>
      <c r="J20" s="23"/>
      <c r="L20" s="23" t="s">
        <v>53</v>
      </c>
      <c r="M20" s="23"/>
      <c r="N20" s="23"/>
      <c r="O20" s="23"/>
      <c r="Q20" s="25" t="s">
        <v>55</v>
      </c>
      <c r="R20" s="25"/>
      <c r="S20" s="25"/>
      <c r="T20" s="25"/>
      <c r="U20" s="25"/>
      <c r="V20" s="25"/>
      <c r="W20" s="25"/>
    </row>
    <row r="21" spans="1:23" ht="14.4" customHeight="1" x14ac:dyDescent="0.3">
      <c r="A21" s="22" cm="1">
        <f t="array" ref="A21">SUM(IF(January!B5:B105="Gifts",January!D5:D105,0))+SUM(IF(February!B5:B105="Gifts",February!D5:D105,0))+SUM(IF(March!B5:B105="Gifts",March!D5:D105,0))+SUM(IF(April!B5:B105="Gifts",April!D5:D105,0))+SUM(IF(May!B5:B105="Gifts",May!D5:D105,0))+SUM(IF(June!B5:B105="Gifts",June!D5:D105,0))+SUM(IF(July!B5:B105="Gifts",July!D5:D105,0))+SUM(IF(August!B5:B105="Gifts",August!D5:D105,0))+SUM(IF(September!B5:B105="Gifts",September!D5:D105,0))+SUM(IF(October!B5:B105="Gifts",October!D5:D105,0))+SUM(IF(November!B5:B105="Gifts",November!D5:D105,0))+SUM(IF(December!B5:B105="Gifts",December!D5:D105,0))</f>
        <v>0</v>
      </c>
      <c r="B21" s="22"/>
      <c r="C21" s="22"/>
      <c r="D21" s="22"/>
      <c r="F21" s="22">
        <f>SUM(H6:H17)</f>
        <v>0</v>
      </c>
      <c r="G21" s="22"/>
      <c r="H21" s="22"/>
      <c r="I21" s="22"/>
      <c r="J21" s="22"/>
      <c r="L21" s="22">
        <f>SUM(I6:J17)</f>
        <v>0</v>
      </c>
      <c r="M21" s="22"/>
      <c r="N21" s="22"/>
      <c r="O21" s="22"/>
      <c r="Q21" s="22" cm="1">
        <f t="array" ref="Q21">SUM(IF(January!B5:B105="Quality Time/Treat Yourself",January!D5:D105,0))+SUM(IF(February!B5:B105="Quality Time/Treat Yourself",February!D5:D105,0))+SUM(IF(March!B5:B105="Quality Time/Treat Yourself",March!D5:D105,0))+SUM(IF(April!B5:B105="Quality Time/Treat Yourself",April!D5:D105,0))+SUM(IF(May!B5:B105="Quality Time/Treat Yourself",May!D5:D105,0))+SUM(IF(June!B5:B105="Quality Time/Treat Yourself",June!D5:D105,0))+SUM(IF(July!B5:B105="Quality Time/Treat Yourself",July!D5:D105,0))+SUM(IF(August!B5:B105="Quality Time/Treat Yourself",August!D5:D105,0))+SUM(IF(September!B5:B105="Quality Time/Treat Yourself",September!D5:D105,0))+SUM(IF(October!B5:B105="Quality Time/Treat Yourself",October!D5:D105,0))+SUM(IF(November!B5:B105="Quality Time/Treat Yourself",November!D5:D105,0))+SUM(IF(December!B5:B105="Quality Time/Treat Yourself",December!D5:D105,0))</f>
        <v>0</v>
      </c>
      <c r="R21" s="22"/>
      <c r="S21" s="22"/>
      <c r="T21" s="22"/>
      <c r="U21" s="22"/>
      <c r="V21" s="22"/>
      <c r="W21" s="22"/>
    </row>
    <row r="22" spans="1:23" ht="14.4" customHeight="1" x14ac:dyDescent="0.3">
      <c r="A22" s="22"/>
      <c r="B22" s="22"/>
      <c r="C22" s="22"/>
      <c r="D22" s="22"/>
      <c r="F22" s="22"/>
      <c r="G22" s="22"/>
      <c r="H22" s="22"/>
      <c r="I22" s="22"/>
      <c r="J22" s="22"/>
      <c r="L22" s="22"/>
      <c r="M22" s="22"/>
      <c r="N22" s="22"/>
      <c r="O22" s="22"/>
      <c r="Q22" s="22"/>
      <c r="R22" s="22"/>
      <c r="S22" s="22"/>
      <c r="T22" s="22"/>
      <c r="U22" s="22"/>
      <c r="V22" s="22"/>
      <c r="W22" s="22"/>
    </row>
    <row r="23" spans="1:23" ht="14.4" customHeight="1" x14ac:dyDescent="0.3">
      <c r="A23" s="22"/>
      <c r="B23" s="22"/>
      <c r="C23" s="22"/>
      <c r="D23" s="22"/>
      <c r="F23" s="22"/>
      <c r="G23" s="22"/>
      <c r="H23" s="22"/>
      <c r="I23" s="22"/>
      <c r="J23" s="22"/>
      <c r="L23" s="22"/>
      <c r="M23" s="22"/>
      <c r="N23" s="22"/>
      <c r="O23" s="22"/>
      <c r="Q23" s="22"/>
      <c r="R23" s="22"/>
      <c r="S23" s="22"/>
      <c r="T23" s="22"/>
      <c r="U23" s="22"/>
      <c r="V23" s="22"/>
      <c r="W23" s="22"/>
    </row>
  </sheetData>
  <mergeCells count="32">
    <mergeCell ref="M4:N4"/>
    <mergeCell ref="L3:O3"/>
    <mergeCell ref="O4:O5"/>
    <mergeCell ref="A3:D3"/>
    <mergeCell ref="A15:D15"/>
    <mergeCell ref="F3:J3"/>
    <mergeCell ref="F4:F5"/>
    <mergeCell ref="G4:G5"/>
    <mergeCell ref="H4:H5"/>
    <mergeCell ref="I4:J4"/>
    <mergeCell ref="Q21:W23"/>
    <mergeCell ref="L21:O23"/>
    <mergeCell ref="A1:W1"/>
    <mergeCell ref="U3:W3"/>
    <mergeCell ref="Q20:W20"/>
    <mergeCell ref="U4:W5"/>
    <mergeCell ref="A20:D20"/>
    <mergeCell ref="A21:D23"/>
    <mergeCell ref="F20:J20"/>
    <mergeCell ref="F21:J23"/>
    <mergeCell ref="L20:O20"/>
    <mergeCell ref="Q4:Q5"/>
    <mergeCell ref="R4:S4"/>
    <mergeCell ref="Q3:S3"/>
    <mergeCell ref="A16:D18"/>
    <mergeCell ref="L4:L5"/>
    <mergeCell ref="U16:W17"/>
    <mergeCell ref="U7:W7"/>
    <mergeCell ref="U8:W9"/>
    <mergeCell ref="U11:W11"/>
    <mergeCell ref="U12:W13"/>
    <mergeCell ref="U15:W15"/>
  </mergeCells>
  <phoneticPr fontId="8" type="noConversion"/>
  <conditionalFormatting sqref="O6:O17">
    <cfRule type="expression" dxfId="37" priority="1">
      <formula>O6="Nee"</formula>
    </cfRule>
    <cfRule type="expression" dxfId="36" priority="2">
      <formula>O6="Ja"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D9922-DE7C-4FB0-A19D-75E606DA580E}">
  <dimension ref="A1:Q106"/>
  <sheetViews>
    <sheetView workbookViewId="0">
      <selection activeCell="C118" sqref="C118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/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customHeight="1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5:O10"/>
    <mergeCell ref="A1:O1"/>
    <mergeCell ref="L14:O14"/>
    <mergeCell ref="L24:O24"/>
    <mergeCell ref="L25:M25"/>
    <mergeCell ref="N25:O25"/>
    <mergeCell ref="L3:O3"/>
    <mergeCell ref="A3:D3"/>
    <mergeCell ref="F3:J3"/>
    <mergeCell ref="L26:M26"/>
    <mergeCell ref="N26:O26"/>
    <mergeCell ref="A106:B106"/>
    <mergeCell ref="H106:I106"/>
    <mergeCell ref="F106:G106"/>
    <mergeCell ref="L27:M27"/>
    <mergeCell ref="L28:M28"/>
    <mergeCell ref="N27:O27"/>
    <mergeCell ref="N28:O28"/>
    <mergeCell ref="L31:O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L45:M46"/>
    <mergeCell ref="N45:O46"/>
    <mergeCell ref="L48:M48"/>
    <mergeCell ref="N48:O48"/>
    <mergeCell ref="N42:O42"/>
    <mergeCell ref="N43:O43"/>
    <mergeCell ref="N44:O44"/>
    <mergeCell ref="N47:O47"/>
    <mergeCell ref="L43:M43"/>
    <mergeCell ref="L44:M44"/>
    <mergeCell ref="L47:M47"/>
  </mergeCells>
  <conditionalFormatting sqref="J5:J105">
    <cfRule type="expression" dxfId="35" priority="3">
      <formula>$F5=""</formula>
    </cfRule>
  </conditionalFormatting>
  <conditionalFormatting sqref="M4">
    <cfRule type="containsErrors" dxfId="34" priority="2">
      <formula>ISERROR(M4)</formula>
    </cfRule>
  </conditionalFormatting>
  <conditionalFormatting sqref="O4">
    <cfRule type="containsErrors" dxfId="33" priority="1">
      <formula>ISERROR(O4)</formula>
    </cfRule>
  </conditionalFormatting>
  <dataValidations count="4">
    <dataValidation type="list" allowBlank="1" showInputMessage="1" showErrorMessage="1" sqref="B4" xr:uid="{A09B2F69-C533-462F-B533-AF2B74CEBB10}">
      <formula1>"Groceries,Household,Maintenance,Gas,Water,Electricity,Transport,Futur Self/Education,Quality Time/Treat Yourself,Savings"</formula1>
    </dataValidation>
    <dataValidation type="list" allowBlank="1" showInputMessage="1" showErrorMessage="1" sqref="G4" xr:uid="{C8F8493C-BE18-40E4-B04D-432C8BA06BE1}">
      <formula1>"Fruits &amp; vegetables,Pasta/rice/potatoes,Dairy,Meat &amp; fish,Bread &amp; grains,Drinks,Household &amp; cleaning,Others"</formula1>
    </dataValidation>
    <dataValidation type="list" allowBlank="1" showInputMessage="1" showErrorMessage="1" sqref="G5:G105" xr:uid="{622E5D89-0948-473C-BAFD-F4ED13B6512C}">
      <formula1>"Food,Snacks,Non-food"</formula1>
    </dataValidation>
    <dataValidation type="list" allowBlank="1" showInputMessage="1" showErrorMessage="1" sqref="B5:B105" xr:uid="{6636CA11-DE6F-4B86-8C0C-10C52E5A2A2A}">
      <formula1>"Groceries,Household,Maintenance,Taxes,Insurance,Gas,Water,Electricity,Wifi/Mobile,Transport,Health,Clothes/Shoes,Futur Self/Education,Quality Time/Treat Yourself,Savings,Gifts"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E82D-20C5-4E65-BAA1-F23ACFDD6003}">
  <dimension ref="A1:Q106"/>
  <sheetViews>
    <sheetView zoomScale="97" zoomScaleNormal="97" workbookViewId="0">
      <selection activeCell="C117" sqref="C117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January!N28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32" priority="3">
      <formula>$F5=""</formula>
    </cfRule>
  </conditionalFormatting>
  <conditionalFormatting sqref="M4">
    <cfRule type="containsErrors" dxfId="31" priority="2">
      <formula>ISERROR(M4)</formula>
    </cfRule>
  </conditionalFormatting>
  <conditionalFormatting sqref="O4">
    <cfRule type="containsErrors" dxfId="30" priority="1">
      <formula>ISERROR(O4)</formula>
    </cfRule>
  </conditionalFormatting>
  <dataValidations count="4">
    <dataValidation type="list" allowBlank="1" showInputMessage="1" showErrorMessage="1" sqref="B5:B105" xr:uid="{5FBE429F-E8BD-4D62-BF99-ED8BDA17EF1D}">
      <formula1>"Groceries,Household,Maintenance,Taxes,Insurance,Gas,Water,Electricity,Wifi/Mobile,Transport,Health,Clothes/Shoes,Futur Self/Education,Quality Time/Treat Yourself,Savings,Gifts"</formula1>
    </dataValidation>
    <dataValidation type="list" allowBlank="1" showInputMessage="1" showErrorMessage="1" sqref="G5:G105" xr:uid="{17CE965F-1BD2-4F78-AEBD-9FFE4A486518}">
      <formula1>"Food,Snacks,Non-food"</formula1>
    </dataValidation>
    <dataValidation type="list" allowBlank="1" showInputMessage="1" showErrorMessage="1" sqref="G4" xr:uid="{BF2D979C-0DB0-488B-9CFD-5DAD3295624F}">
      <formula1>"Fruits &amp; vegetables,Pasta/rice/potatoes,Dairy,Meat &amp; fish,Bread &amp; grains,Drinks,Household &amp; cleaning,Others"</formula1>
    </dataValidation>
    <dataValidation type="list" allowBlank="1" showInputMessage="1" showErrorMessage="1" sqref="B4" xr:uid="{3C9C2C4A-F7C2-483B-8FDE-89B3C81431A1}">
      <formula1>"Groceries,Household,Maintenance,Gas,Water,Electricity,Transport,Futur Self/Education,Quality Time/Treat Yourself,Savings"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F968-03CD-4081-9FD5-8A357EFCA648}">
  <dimension ref="A1:Q106"/>
  <sheetViews>
    <sheetView workbookViewId="0">
      <selection activeCell="C118" sqref="C118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February!N28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29" priority="3">
      <formula>$F5=""</formula>
    </cfRule>
  </conditionalFormatting>
  <conditionalFormatting sqref="M4">
    <cfRule type="containsErrors" dxfId="28" priority="2">
      <formula>ISERROR(M4)</formula>
    </cfRule>
  </conditionalFormatting>
  <conditionalFormatting sqref="O4">
    <cfRule type="containsErrors" dxfId="27" priority="1">
      <formula>ISERROR(O4)</formula>
    </cfRule>
  </conditionalFormatting>
  <dataValidations count="4">
    <dataValidation type="list" allowBlank="1" showInputMessage="1" showErrorMessage="1" sqref="B5:B105" xr:uid="{C020B232-CE58-47F9-B916-DEC6136B15FC}">
      <formula1>"Groceries,Household,Maintenance,Taxes,Insurance,Gas,Water,Electricity,Wifi/Mobile,Transport,Health,Clothes/Shoes,Futur Self/Education,Quality Time/Treat Yourself,Savings,Gifts"</formula1>
    </dataValidation>
    <dataValidation type="list" allowBlank="1" showInputMessage="1" showErrorMessage="1" sqref="G5:G105" xr:uid="{40327EC9-6795-4E4B-94F0-F47C1EB65BF4}">
      <formula1>"Food,Snacks,Non-food"</formula1>
    </dataValidation>
    <dataValidation type="list" allowBlank="1" showInputMessage="1" showErrorMessage="1" sqref="G4" xr:uid="{F28AFE7E-82DF-4202-9D30-12068F89A478}">
      <formula1>"Fruits &amp; vegetables,Pasta/rice/potatoes,Dairy,Meat &amp; fish,Bread &amp; grains,Drinks,Household &amp; cleaning,Others"</formula1>
    </dataValidation>
    <dataValidation type="list" allowBlank="1" showInputMessage="1" showErrorMessage="1" sqref="B4" xr:uid="{3D0E647C-D6A2-4409-B755-E0B11CDFCE16}">
      <formula1>"Groceries,Household,Maintenance,Gas,Water,Electricity,Transport,Futur Self/Education,Quality Time/Treat Yourself,Savings"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362F-BD73-4A05-ABD4-023B353962FD}">
  <dimension ref="A1:Q106"/>
  <sheetViews>
    <sheetView workbookViewId="0">
      <selection activeCell="C118" sqref="C118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March!N28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26" priority="3">
      <formula>$F5=""</formula>
    </cfRule>
  </conditionalFormatting>
  <conditionalFormatting sqref="M4">
    <cfRule type="containsErrors" dxfId="25" priority="2">
      <formula>ISERROR(M4)</formula>
    </cfRule>
  </conditionalFormatting>
  <conditionalFormatting sqref="O4">
    <cfRule type="containsErrors" dxfId="24" priority="1">
      <formula>ISERROR(O4)</formula>
    </cfRule>
  </conditionalFormatting>
  <dataValidations count="4">
    <dataValidation type="list" allowBlank="1" showInputMessage="1" showErrorMessage="1" sqref="B4" xr:uid="{EB82C24F-4703-4168-A22C-161BA866E9F6}">
      <formula1>"Groceries,Household,Maintenance,Gas,Water,Electricity,Transport,Futur Self/Education,Quality Time/Treat Yourself,Savings"</formula1>
    </dataValidation>
    <dataValidation type="list" allowBlank="1" showInputMessage="1" showErrorMessage="1" sqref="G4" xr:uid="{06AAF911-9D73-458F-9B3E-E9B7BA3715AA}">
      <formula1>"Fruits &amp; vegetables,Pasta/rice/potatoes,Dairy,Meat &amp; fish,Bread &amp; grains,Drinks,Household &amp; cleaning,Others"</formula1>
    </dataValidation>
    <dataValidation type="list" allowBlank="1" showInputMessage="1" showErrorMessage="1" sqref="G5:G105" xr:uid="{CE17358A-735E-447A-97E5-6AD6D01064E4}">
      <formula1>"Food,Snacks,Non-food"</formula1>
    </dataValidation>
    <dataValidation type="list" allowBlank="1" showInputMessage="1" showErrorMessage="1" sqref="B5:B105" xr:uid="{E285377A-9A94-4A94-AA59-9F941D05F719}">
      <formula1>"Groceries,Household,Maintenance,Taxes,Insurance,Gas,Water,Electricity,Wifi/Mobile,Transport,Health,Clothes/Shoes,Futur Self/Education,Quality Time/Treat Yourself,Savings,Gifts"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F417A-FA68-419A-9B25-81D9A0074F0E}">
  <dimension ref="A1:Q106"/>
  <sheetViews>
    <sheetView workbookViewId="0">
      <selection activeCell="C118" sqref="C118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27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April!N28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23" priority="3">
      <formula>$F5=""</formula>
    </cfRule>
  </conditionalFormatting>
  <conditionalFormatting sqref="M4">
    <cfRule type="containsErrors" dxfId="22" priority="2">
      <formula>ISERROR(M4)</formula>
    </cfRule>
  </conditionalFormatting>
  <conditionalFormatting sqref="O4">
    <cfRule type="containsErrors" dxfId="21" priority="1">
      <formula>ISERROR(O4)</formula>
    </cfRule>
  </conditionalFormatting>
  <dataValidations count="4">
    <dataValidation type="list" allowBlank="1" showInputMessage="1" showErrorMessage="1" sqref="B5:B105" xr:uid="{EFAED494-1E54-430D-855D-6CFBCE46CDA0}">
      <formula1>"Groceries,Household,Maintenance,Taxes,Insurance,Gas,Water,Electricity,Wifi/Mobile,Transport,Health,Clothes/Shoes,Futur Self/Education,Quality Time/Treat Yourself,Savings,Gifts"</formula1>
    </dataValidation>
    <dataValidation type="list" allowBlank="1" showInputMessage="1" showErrorMessage="1" sqref="G5:G105" xr:uid="{E8276CDB-6376-4CD0-B44A-B45D929354A3}">
      <formula1>"Food,Snacks,Non-food"</formula1>
    </dataValidation>
    <dataValidation type="list" allowBlank="1" showInputMessage="1" showErrorMessage="1" sqref="G4" xr:uid="{B4D185DE-A482-4613-A114-863B26C508F0}">
      <formula1>"Fruits &amp; vegetables,Pasta/rice/potatoes,Dairy,Meat &amp; fish,Bread &amp; grains,Drinks,Household &amp; cleaning,Others"</formula1>
    </dataValidation>
    <dataValidation type="list" allowBlank="1" showInputMessage="1" showErrorMessage="1" sqref="B4" xr:uid="{AAE61E1F-9C24-4340-B78C-9C233371588B}">
      <formula1>"Groceries,Household,Maintenance,Gas,Water,Electricity,Transport,Futur Self/Education,Quality Time/Treat Yourself,Savings"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CBE84-3795-4F1E-A4CA-A44E946CE991}">
  <dimension ref="A1:Q106"/>
  <sheetViews>
    <sheetView workbookViewId="0">
      <selection activeCell="C117" sqref="C117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May!N28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20" priority="3">
      <formula>$F5=""</formula>
    </cfRule>
  </conditionalFormatting>
  <conditionalFormatting sqref="M4">
    <cfRule type="containsErrors" dxfId="19" priority="2">
      <formula>ISERROR(M4)</formula>
    </cfRule>
  </conditionalFormatting>
  <conditionalFormatting sqref="O4">
    <cfRule type="containsErrors" dxfId="18" priority="1">
      <formula>ISERROR(O4)</formula>
    </cfRule>
  </conditionalFormatting>
  <dataValidations count="4">
    <dataValidation type="list" allowBlank="1" showInputMessage="1" showErrorMessage="1" sqref="B4" xr:uid="{5F88D9FD-FFB4-4A76-A7BF-FE88A3631750}">
      <formula1>"Groceries,Household,Maintenance,Gas,Water,Electricity,Transport,Futur Self/Education,Quality Time/Treat Yourself,Savings"</formula1>
    </dataValidation>
    <dataValidation type="list" allowBlank="1" showInputMessage="1" showErrorMessage="1" sqref="G4" xr:uid="{81F12356-3E49-4C0C-ADC3-7D00CE626B10}">
      <formula1>"Fruits &amp; vegetables,Pasta/rice/potatoes,Dairy,Meat &amp; fish,Bread &amp; grains,Drinks,Household &amp; cleaning,Others"</formula1>
    </dataValidation>
    <dataValidation type="list" allowBlank="1" showInputMessage="1" showErrorMessage="1" sqref="G5:G105" xr:uid="{3C552C0F-C069-4D6B-9EC2-F96683FEFFD3}">
      <formula1>"Food,Snacks,Non-food"</formula1>
    </dataValidation>
    <dataValidation type="list" allowBlank="1" showInputMessage="1" showErrorMessage="1" sqref="B5:B105" xr:uid="{C847A802-F0A2-41E5-9535-C301390886C6}">
      <formula1>"Groceries,Household,Maintenance,Taxes,Insurance,Gas,Water,Electricity,Wifi/Mobile,Transport,Health,Clothes/Shoes,Futur Self/Education,Quality Time/Treat Yourself,Savings,Gifts"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0AB12-8325-4FA1-BE35-FCC124D7F6F7}">
  <dimension ref="A1:Q106"/>
  <sheetViews>
    <sheetView workbookViewId="0">
      <selection activeCell="C118" sqref="C118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June!N28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17" priority="3">
      <formula>$F5=""</formula>
    </cfRule>
  </conditionalFormatting>
  <conditionalFormatting sqref="M4">
    <cfRule type="containsErrors" dxfId="16" priority="2">
      <formula>ISERROR(M4)</formula>
    </cfRule>
  </conditionalFormatting>
  <conditionalFormatting sqref="O4">
    <cfRule type="containsErrors" dxfId="15" priority="1">
      <formula>ISERROR(O4)</formula>
    </cfRule>
  </conditionalFormatting>
  <dataValidations count="4">
    <dataValidation type="list" allowBlank="1" showInputMessage="1" showErrorMessage="1" sqref="B5:B105" xr:uid="{18F51F7E-2EEC-4FE2-83DE-E03FD1C06514}">
      <formula1>"Groceries,Household,Maintenance,Taxes,Insurance,Gas,Water,Electricity,Wifi/Mobile,Transport,Health,Clothes/Shoes,Futur Self/Education,Quality Time/Treat Yourself,Savings,Gifts"</formula1>
    </dataValidation>
    <dataValidation type="list" allowBlank="1" showInputMessage="1" showErrorMessage="1" sqref="G5:G105" xr:uid="{160A4604-FECF-4A62-8900-FCA2353A6A34}">
      <formula1>"Food,Snacks,Non-food"</formula1>
    </dataValidation>
    <dataValidation type="list" allowBlank="1" showInputMessage="1" showErrorMessage="1" sqref="G4" xr:uid="{63AEC6F5-10A5-4232-9173-8356AEAA7FDA}">
      <formula1>"Fruits &amp; vegetables,Pasta/rice/potatoes,Dairy,Meat &amp; fish,Bread &amp; grains,Drinks,Household &amp; cleaning,Others"</formula1>
    </dataValidation>
    <dataValidation type="list" allowBlank="1" showInputMessage="1" showErrorMessage="1" sqref="B4" xr:uid="{F8FDD21E-DD98-4A7E-BA88-67C1705464B9}">
      <formula1>"Groceries,Household,Maintenance,Gas,Water,Electricity,Transport,Futur Self/Education,Quality Time/Treat Yourself,Savings"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63A6B-6414-4A35-9207-EF861FD32637}">
  <dimension ref="A1:Q106"/>
  <sheetViews>
    <sheetView workbookViewId="0">
      <selection activeCell="C118" sqref="C118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July!N28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14" priority="3">
      <formula>$F5=""</formula>
    </cfRule>
  </conditionalFormatting>
  <conditionalFormatting sqref="M4">
    <cfRule type="containsErrors" dxfId="13" priority="2">
      <formula>ISERROR(M4)</formula>
    </cfRule>
  </conditionalFormatting>
  <conditionalFormatting sqref="O4">
    <cfRule type="containsErrors" dxfId="12" priority="1">
      <formula>ISERROR(O4)</formula>
    </cfRule>
  </conditionalFormatting>
  <dataValidations count="4">
    <dataValidation type="list" allowBlank="1" showInputMessage="1" showErrorMessage="1" sqref="B4" xr:uid="{6E5AD3BE-5C80-4FAF-B676-1998955BE3A5}">
      <formula1>"Groceries,Household,Maintenance,Gas,Water,Electricity,Transport,Futur Self/Education,Quality Time/Treat Yourself,Savings"</formula1>
    </dataValidation>
    <dataValidation type="list" allowBlank="1" showInputMessage="1" showErrorMessage="1" sqref="G4" xr:uid="{952C9936-46EA-482F-AB95-076B739534C4}">
      <formula1>"Fruits &amp; vegetables,Pasta/rice/potatoes,Dairy,Meat &amp; fish,Bread &amp; grains,Drinks,Household &amp; cleaning,Others"</formula1>
    </dataValidation>
    <dataValidation type="list" allowBlank="1" showInputMessage="1" showErrorMessage="1" sqref="G5:G105" xr:uid="{BC1FFC16-E7DC-4E6E-94F5-3D8B4CE4A279}">
      <formula1>"Food,Snacks,Non-food"</formula1>
    </dataValidation>
    <dataValidation type="list" allowBlank="1" showInputMessage="1" showErrorMessage="1" sqref="B5:B105" xr:uid="{8FBD7C64-86BA-44C2-820B-4672B89B6BE2}">
      <formula1>"Groceries,Household,Maintenance,Taxes,Insurance,Gas,Water,Electricity,Wifi/Mobile,Transport,Health,Clothes/Shoes,Futur Self/Education,Quality Time/Treat Yourself,Savings,Gifts"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D8BE-63F7-40E1-80C2-1B5131964BC1}">
  <dimension ref="A1:Q106"/>
  <sheetViews>
    <sheetView workbookViewId="0">
      <selection activeCell="C118" sqref="C118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August!N28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11" priority="3">
      <formula>$F5=""</formula>
    </cfRule>
  </conditionalFormatting>
  <conditionalFormatting sqref="M4">
    <cfRule type="containsErrors" dxfId="10" priority="2">
      <formula>ISERROR(M4)</formula>
    </cfRule>
  </conditionalFormatting>
  <conditionalFormatting sqref="O4">
    <cfRule type="containsErrors" dxfId="9" priority="1">
      <formula>ISERROR(O4)</formula>
    </cfRule>
  </conditionalFormatting>
  <dataValidations count="4">
    <dataValidation type="list" allowBlank="1" showInputMessage="1" showErrorMessage="1" sqref="B5:B105" xr:uid="{D813B5AA-5881-4712-A7D8-CD1B22795EED}">
      <formula1>"Groceries,Household,Maintenance,Taxes,Insurance,Gas,Water,Electricity,Wifi/Mobile,Transport,Health,Clothes/Shoes,Futur Self/Education,Quality Time/Treat Yourself,Savings,Gifts"</formula1>
    </dataValidation>
    <dataValidation type="list" allowBlank="1" showInputMessage="1" showErrorMessage="1" sqref="G5:G105" xr:uid="{FF9D8167-6C6B-4AAE-993B-0EBED57C91B0}">
      <formula1>"Food,Snacks,Non-food"</formula1>
    </dataValidation>
    <dataValidation type="list" allowBlank="1" showInputMessage="1" showErrorMessage="1" sqref="G4" xr:uid="{4FA7F28A-3BB5-40A7-A405-55D4227AFD96}">
      <formula1>"Fruits &amp; vegetables,Pasta/rice/potatoes,Dairy,Meat &amp; fish,Bread &amp; grains,Drinks,Household &amp; cleaning,Others"</formula1>
    </dataValidation>
    <dataValidation type="list" allowBlank="1" showInputMessage="1" showErrorMessage="1" sqref="B4" xr:uid="{D5359AC1-8AB1-4C2E-B868-3975CC160851}">
      <formula1>"Groceries,Household,Maintenance,Gas,Water,Electricity,Transport,Futur Self/Education,Quality Time/Treat Yourself,Savings"</formula1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524C3-5B58-43A1-B30D-7DD2DDD3BF41}">
  <dimension ref="A1:Q106"/>
  <sheetViews>
    <sheetView workbookViewId="0">
      <selection activeCell="C118" sqref="C118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September!N28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8" priority="3">
      <formula>$F5=""</formula>
    </cfRule>
  </conditionalFormatting>
  <conditionalFormatting sqref="M4">
    <cfRule type="containsErrors" dxfId="7" priority="2">
      <formula>ISERROR(M4)</formula>
    </cfRule>
  </conditionalFormatting>
  <conditionalFormatting sqref="O4">
    <cfRule type="containsErrors" dxfId="6" priority="1">
      <formula>ISERROR(O4)</formula>
    </cfRule>
  </conditionalFormatting>
  <dataValidations count="4">
    <dataValidation type="list" allowBlank="1" showInputMessage="1" showErrorMessage="1" sqref="B4" xr:uid="{B172F422-9D07-4330-84E8-3A1F7894A168}">
      <formula1>"Groceries,Household,Maintenance,Gas,Water,Electricity,Transport,Futur Self/Education,Quality Time/Treat Yourself,Savings"</formula1>
    </dataValidation>
    <dataValidation type="list" allowBlank="1" showInputMessage="1" showErrorMessage="1" sqref="G4" xr:uid="{3A63889B-E90F-4456-8F6D-60BCB3D61B3C}">
      <formula1>"Fruits &amp; vegetables,Pasta/rice/potatoes,Dairy,Meat &amp; fish,Bread &amp; grains,Drinks,Household &amp; cleaning,Others"</formula1>
    </dataValidation>
    <dataValidation type="list" allowBlank="1" showInputMessage="1" showErrorMessage="1" sqref="G5:G105" xr:uid="{AD96ECCD-BDAA-4672-83F4-B29A1D6812A8}">
      <formula1>"Food,Snacks,Non-food"</formula1>
    </dataValidation>
    <dataValidation type="list" allowBlank="1" showInputMessage="1" showErrorMessage="1" sqref="B5:B105" xr:uid="{617735A3-315B-401F-8D63-9DA0D4F0038A}">
      <formula1>"Groceries,Household,Maintenance,Taxes,Insurance,Gas,Water,Electricity,Wifi/Mobile,Transport,Health,Clothes/Shoes,Futur Self/Education,Quality Time/Treat Yourself,Savings,Gifts"</formula1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FFA2-CDD8-40E2-98E9-745FA13C5B8F}">
  <dimension ref="A1:Q106"/>
  <sheetViews>
    <sheetView workbookViewId="0">
      <selection activeCell="C118" sqref="C118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October!N28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5" priority="3">
      <formula>$F5=""</formula>
    </cfRule>
  </conditionalFormatting>
  <conditionalFormatting sqref="M4">
    <cfRule type="containsErrors" dxfId="4" priority="2">
      <formula>ISERROR(M4)</formula>
    </cfRule>
  </conditionalFormatting>
  <conditionalFormatting sqref="O4">
    <cfRule type="containsErrors" dxfId="3" priority="1">
      <formula>ISERROR(O4)</formula>
    </cfRule>
  </conditionalFormatting>
  <dataValidations count="4">
    <dataValidation type="list" allowBlank="1" showInputMessage="1" showErrorMessage="1" sqref="B5:B105" xr:uid="{9152B48C-C424-4B81-A6F2-F324DB41087D}">
      <formula1>"Groceries,Household,Maintenance,Taxes,Insurance,Gas,Water,Electricity,Wifi/Mobile,Transport,Health,Clothes/Shoes,Futur Self/Education,Quality Time/Treat Yourself,Savings,Gifts"</formula1>
    </dataValidation>
    <dataValidation type="list" allowBlank="1" showInputMessage="1" showErrorMessage="1" sqref="G5:G105" xr:uid="{809DB487-74B6-4ECF-B204-C129D647B29E}">
      <formula1>"Food,Snacks,Non-food"</formula1>
    </dataValidation>
    <dataValidation type="list" allowBlank="1" showInputMessage="1" showErrorMessage="1" sqref="G4" xr:uid="{49AEF662-EECA-491B-894C-136ACC12EE40}">
      <formula1>"Fruits &amp; vegetables,Pasta/rice/potatoes,Dairy,Meat &amp; fish,Bread &amp; grains,Drinks,Household &amp; cleaning,Others"</formula1>
    </dataValidation>
    <dataValidation type="list" allowBlank="1" showInputMessage="1" showErrorMessage="1" sqref="B4" xr:uid="{5A013C6C-E436-48AE-8564-C930B0F7A6A2}">
      <formula1>"Groceries,Household,Maintenance,Gas,Water,Electricity,Transport,Futur Self/Education,Quality Time/Treat Yourself,Savings"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1A4C1-05E3-4678-AD3E-DDE85F04D264}">
  <dimension ref="A1:Q106"/>
  <sheetViews>
    <sheetView workbookViewId="0">
      <selection activeCell="C118" sqref="C118"/>
    </sheetView>
  </sheetViews>
  <sheetFormatPr defaultRowHeight="14.4" x14ac:dyDescent="0.3"/>
  <cols>
    <col min="1" max="1" width="17.88671875" customWidth="1"/>
    <col min="2" max="3" width="25.77734375" customWidth="1"/>
    <col min="4" max="4" width="11.109375" customWidth="1"/>
    <col min="5" max="5" width="3.77734375" customWidth="1"/>
    <col min="6" max="6" width="17" customWidth="1"/>
    <col min="7" max="7" width="19.6640625" customWidth="1"/>
    <col min="8" max="8" width="10.5546875" customWidth="1"/>
    <col min="9" max="9" width="9.21875" customWidth="1"/>
    <col min="10" max="10" width="11.5546875" customWidth="1"/>
    <col min="11" max="11" width="3.77734375" customWidth="1"/>
    <col min="12" max="15" width="10.77734375" customWidth="1"/>
    <col min="17" max="17" width="16.109375" bestFit="1" customWidth="1"/>
  </cols>
  <sheetData>
    <row r="1" spans="1:17" ht="24" customHeight="1" x14ac:dyDescent="0.3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7" ht="20.399999999999999" x14ac:dyDescent="0.5">
      <c r="A3" s="27" t="s">
        <v>6</v>
      </c>
      <c r="B3" s="27"/>
      <c r="C3" s="27"/>
      <c r="D3" s="27"/>
      <c r="F3" s="27" t="s">
        <v>8</v>
      </c>
      <c r="G3" s="27"/>
      <c r="H3" s="27"/>
      <c r="I3" s="27"/>
      <c r="J3" s="27"/>
      <c r="L3" s="27" t="s">
        <v>14</v>
      </c>
      <c r="M3" s="27"/>
      <c r="N3" s="27"/>
      <c r="O3" s="27"/>
    </row>
    <row r="4" spans="1:17" ht="19.2" x14ac:dyDescent="0.3">
      <c r="A4" s="2" t="s">
        <v>1</v>
      </c>
      <c r="B4" s="2" t="s">
        <v>0</v>
      </c>
      <c r="C4" s="2" t="s">
        <v>15</v>
      </c>
      <c r="D4" s="2" t="s">
        <v>2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2</v>
      </c>
      <c r="L4" s="2" t="s">
        <v>4</v>
      </c>
      <c r="M4" s="11" t="e" cm="1">
        <f t="array" ref="M4">(SUM(IF(B5:B105="Savings",0,D5:D105)))/D106</f>
        <v>#DIV/0!</v>
      </c>
      <c r="N4" s="2" t="s">
        <v>5</v>
      </c>
      <c r="O4" s="11" t="e" cm="1">
        <f t="array" ref="O4">(SUM(IF(B5:B105="Savings",D5:D105,0)))/D106</f>
        <v>#DIV/0!</v>
      </c>
    </row>
    <row r="5" spans="1:17" ht="16.8" x14ac:dyDescent="0.4">
      <c r="A5" s="19"/>
      <c r="B5" s="13"/>
      <c r="C5" s="13"/>
      <c r="D5" s="20"/>
      <c r="F5" s="13"/>
      <c r="G5" s="13"/>
      <c r="H5" s="21"/>
      <c r="I5" s="13"/>
      <c r="J5" s="21">
        <f>H5*I5</f>
        <v>0</v>
      </c>
      <c r="L5" s="34"/>
      <c r="M5" s="34"/>
      <c r="N5" s="34"/>
      <c r="O5" s="34"/>
      <c r="P5" s="10" t="s">
        <v>17</v>
      </c>
      <c r="Q5" s="12" t="e" cm="1">
        <f t="array" ref="Q5">(SUM(IF(G5:G105="Food",J5:J105,0)))/J106</f>
        <v>#DIV/0!</v>
      </c>
    </row>
    <row r="6" spans="1:17" ht="16.8" x14ac:dyDescent="0.4">
      <c r="A6" s="19"/>
      <c r="B6" s="13"/>
      <c r="C6" s="13"/>
      <c r="D6" s="20"/>
      <c r="F6" s="13"/>
      <c r="G6" s="13"/>
      <c r="H6" s="21"/>
      <c r="I6" s="13"/>
      <c r="J6" s="21">
        <f t="shared" ref="J6:J69" si="0">H6*I6</f>
        <v>0</v>
      </c>
      <c r="L6" s="34"/>
      <c r="M6" s="34"/>
      <c r="N6" s="34"/>
      <c r="O6" s="34"/>
      <c r="P6" s="10" t="s">
        <v>18</v>
      </c>
      <c r="Q6" s="12" t="e" cm="1">
        <f t="array" ref="Q6">(SUM(IF(G5:G105="Snacks",J5:J105,0)))/J106</f>
        <v>#DIV/0!</v>
      </c>
    </row>
    <row r="7" spans="1:17" ht="16.8" x14ac:dyDescent="0.4">
      <c r="A7" s="19"/>
      <c r="B7" s="13"/>
      <c r="C7" s="13"/>
      <c r="D7" s="20"/>
      <c r="F7" s="13"/>
      <c r="G7" s="13"/>
      <c r="H7" s="21"/>
      <c r="I7" s="13"/>
      <c r="J7" s="21">
        <f t="shared" si="0"/>
        <v>0</v>
      </c>
      <c r="L7" s="34"/>
      <c r="M7" s="34"/>
      <c r="N7" s="34"/>
      <c r="O7" s="34"/>
      <c r="P7" s="10" t="s">
        <v>19</v>
      </c>
      <c r="Q7" s="12" t="e" cm="1">
        <f t="array" ref="Q7">(SUM(IF(G5:G105="Non-food",J5:J105,0)))/J106</f>
        <v>#DIV/0!</v>
      </c>
    </row>
    <row r="8" spans="1:17" ht="16.8" x14ac:dyDescent="0.4">
      <c r="A8" s="19"/>
      <c r="B8" s="13"/>
      <c r="C8" s="13"/>
      <c r="D8" s="20"/>
      <c r="F8" s="13"/>
      <c r="G8" s="13"/>
      <c r="H8" s="21"/>
      <c r="I8" s="13"/>
      <c r="J8" s="21">
        <f t="shared" si="0"/>
        <v>0</v>
      </c>
      <c r="L8" s="34"/>
      <c r="M8" s="34"/>
      <c r="N8" s="34"/>
      <c r="O8" s="34"/>
    </row>
    <row r="9" spans="1:17" ht="16.8" x14ac:dyDescent="0.4">
      <c r="A9" s="19"/>
      <c r="B9" s="13"/>
      <c r="C9" s="13"/>
      <c r="D9" s="20"/>
      <c r="F9" s="13"/>
      <c r="G9" s="13"/>
      <c r="H9" s="21"/>
      <c r="I9" s="13"/>
      <c r="J9" s="21">
        <f t="shared" si="0"/>
        <v>0</v>
      </c>
      <c r="L9" s="34"/>
      <c r="M9" s="34"/>
      <c r="N9" s="34"/>
      <c r="O9" s="34"/>
    </row>
    <row r="10" spans="1:17" ht="16.8" x14ac:dyDescent="0.4">
      <c r="A10" s="19"/>
      <c r="B10" s="13"/>
      <c r="C10" s="13"/>
      <c r="D10" s="20"/>
      <c r="F10" s="13"/>
      <c r="G10" s="13"/>
      <c r="H10" s="21"/>
      <c r="I10" s="13"/>
      <c r="J10" s="21">
        <f t="shared" si="0"/>
        <v>0</v>
      </c>
      <c r="L10" s="34"/>
      <c r="M10" s="34"/>
      <c r="N10" s="34"/>
      <c r="O10" s="34"/>
    </row>
    <row r="11" spans="1:17" ht="16.8" x14ac:dyDescent="0.4">
      <c r="A11" s="19"/>
      <c r="B11" s="13"/>
      <c r="C11" s="13"/>
      <c r="D11" s="20"/>
      <c r="F11" s="13"/>
      <c r="G11" s="13"/>
      <c r="H11" s="21"/>
      <c r="I11" s="13"/>
      <c r="J11" s="21">
        <f t="shared" si="0"/>
        <v>0</v>
      </c>
    </row>
    <row r="12" spans="1:17" ht="16.8" x14ac:dyDescent="0.4">
      <c r="A12" s="19"/>
      <c r="B12" s="13"/>
      <c r="C12" s="13"/>
      <c r="D12" s="20"/>
      <c r="F12" s="13"/>
      <c r="G12" s="13"/>
      <c r="H12" s="21"/>
      <c r="I12" s="13"/>
      <c r="J12" s="21">
        <f t="shared" si="0"/>
        <v>0</v>
      </c>
    </row>
    <row r="13" spans="1:17" ht="16.8" x14ac:dyDescent="0.4">
      <c r="A13" s="19"/>
      <c r="B13" s="13"/>
      <c r="C13" s="13"/>
      <c r="D13" s="20"/>
      <c r="F13" s="13"/>
      <c r="G13" s="13"/>
      <c r="H13" s="21"/>
      <c r="I13" s="13"/>
      <c r="J13" s="21">
        <f t="shared" si="0"/>
        <v>0</v>
      </c>
    </row>
    <row r="14" spans="1:17" ht="20.399999999999999" x14ac:dyDescent="0.5">
      <c r="A14" s="19"/>
      <c r="B14" s="13"/>
      <c r="C14" s="13"/>
      <c r="D14" s="20"/>
      <c r="F14" s="13"/>
      <c r="G14" s="13"/>
      <c r="H14" s="21"/>
      <c r="I14" s="13"/>
      <c r="J14" s="21">
        <f t="shared" si="0"/>
        <v>0</v>
      </c>
      <c r="L14" s="27" t="s">
        <v>16</v>
      </c>
      <c r="M14" s="27"/>
      <c r="N14" s="27"/>
      <c r="O14" s="27"/>
    </row>
    <row r="15" spans="1:17" ht="16.8" x14ac:dyDescent="0.4">
      <c r="A15" s="19"/>
      <c r="B15" s="13"/>
      <c r="C15" s="13"/>
      <c r="D15" s="20"/>
      <c r="F15" s="13"/>
      <c r="G15" s="13"/>
      <c r="H15" s="21"/>
      <c r="I15" s="13"/>
      <c r="J15" s="21">
        <f t="shared" si="0"/>
        <v>0</v>
      </c>
    </row>
    <row r="16" spans="1:17" ht="16.8" x14ac:dyDescent="0.4">
      <c r="A16" s="19"/>
      <c r="B16" s="13"/>
      <c r="C16" s="13"/>
      <c r="D16" s="20"/>
      <c r="F16" s="13"/>
      <c r="G16" s="13"/>
      <c r="H16" s="21"/>
      <c r="I16" s="13"/>
      <c r="J16" s="21">
        <f t="shared" si="0"/>
        <v>0</v>
      </c>
    </row>
    <row r="17" spans="1:15" ht="16.8" x14ac:dyDescent="0.4">
      <c r="A17" s="19"/>
      <c r="B17" s="13"/>
      <c r="C17" s="13"/>
      <c r="D17" s="20"/>
      <c r="F17" s="13"/>
      <c r="G17" s="13"/>
      <c r="H17" s="21"/>
      <c r="I17" s="13"/>
      <c r="J17" s="21">
        <f t="shared" si="0"/>
        <v>0</v>
      </c>
    </row>
    <row r="18" spans="1:15" ht="16.8" x14ac:dyDescent="0.4">
      <c r="A18" s="19"/>
      <c r="B18" s="13"/>
      <c r="C18" s="13"/>
      <c r="D18" s="20"/>
      <c r="F18" s="13"/>
      <c r="G18" s="13"/>
      <c r="H18" s="21"/>
      <c r="I18" s="13"/>
      <c r="J18" s="21">
        <f t="shared" si="0"/>
        <v>0</v>
      </c>
    </row>
    <row r="19" spans="1:15" ht="16.8" x14ac:dyDescent="0.4">
      <c r="A19" s="19"/>
      <c r="B19" s="13"/>
      <c r="C19" s="13"/>
      <c r="D19" s="20"/>
      <c r="F19" s="13"/>
      <c r="G19" s="13"/>
      <c r="H19" s="21"/>
      <c r="I19" s="13"/>
      <c r="J19" s="21">
        <f t="shared" si="0"/>
        <v>0</v>
      </c>
    </row>
    <row r="20" spans="1:15" ht="16.8" x14ac:dyDescent="0.4">
      <c r="A20" s="19"/>
      <c r="B20" s="13"/>
      <c r="C20" s="13"/>
      <c r="D20" s="20"/>
      <c r="F20" s="13"/>
      <c r="G20" s="13"/>
      <c r="H20" s="21"/>
      <c r="I20" s="13"/>
      <c r="J20" s="21">
        <f t="shared" si="0"/>
        <v>0</v>
      </c>
    </row>
    <row r="21" spans="1:15" ht="16.8" x14ac:dyDescent="0.4">
      <c r="A21" s="19"/>
      <c r="B21" s="13"/>
      <c r="C21" s="13"/>
      <c r="D21" s="20"/>
      <c r="F21" s="13"/>
      <c r="G21" s="13"/>
      <c r="H21" s="21"/>
      <c r="I21" s="13"/>
      <c r="J21" s="21">
        <f t="shared" si="0"/>
        <v>0</v>
      </c>
    </row>
    <row r="22" spans="1:15" ht="16.8" x14ac:dyDescent="0.4">
      <c r="A22" s="19"/>
      <c r="B22" s="13"/>
      <c r="C22" s="13"/>
      <c r="D22" s="20"/>
      <c r="F22" s="13"/>
      <c r="G22" s="13"/>
      <c r="H22" s="21"/>
      <c r="I22" s="13"/>
      <c r="J22" s="21">
        <f t="shared" si="0"/>
        <v>0</v>
      </c>
    </row>
    <row r="23" spans="1:15" ht="16.8" x14ac:dyDescent="0.4">
      <c r="A23" s="19"/>
      <c r="B23" s="13"/>
      <c r="C23" s="13"/>
      <c r="D23" s="20"/>
      <c r="F23" s="13"/>
      <c r="G23" s="13"/>
      <c r="H23" s="21"/>
      <c r="I23" s="13"/>
      <c r="J23" s="21">
        <f t="shared" si="0"/>
        <v>0</v>
      </c>
    </row>
    <row r="24" spans="1:15" ht="20.399999999999999" customHeight="1" x14ac:dyDescent="0.5">
      <c r="A24" s="19"/>
      <c r="B24" s="13"/>
      <c r="C24" s="13"/>
      <c r="D24" s="20"/>
      <c r="F24" s="13"/>
      <c r="G24" s="13"/>
      <c r="H24" s="21"/>
      <c r="I24" s="13"/>
      <c r="J24" s="21">
        <f t="shared" si="0"/>
        <v>0</v>
      </c>
      <c r="L24" s="27" t="s">
        <v>39</v>
      </c>
      <c r="M24" s="27"/>
      <c r="N24" s="27"/>
      <c r="O24" s="27"/>
    </row>
    <row r="25" spans="1:15" ht="19.2" x14ac:dyDescent="0.4">
      <c r="A25" s="19"/>
      <c r="B25" s="13"/>
      <c r="C25" s="13"/>
      <c r="D25" s="20"/>
      <c r="F25" s="13"/>
      <c r="G25" s="13"/>
      <c r="H25" s="21"/>
      <c r="I25" s="13"/>
      <c r="J25" s="21">
        <f t="shared" si="0"/>
        <v>0</v>
      </c>
      <c r="L25" s="31" t="s">
        <v>40</v>
      </c>
      <c r="M25" s="31"/>
      <c r="N25" s="32"/>
      <c r="O25" s="32"/>
    </row>
    <row r="26" spans="1:15" ht="19.2" x14ac:dyDescent="0.4">
      <c r="A26" s="19"/>
      <c r="B26" s="13"/>
      <c r="C26" s="13"/>
      <c r="D26" s="20"/>
      <c r="F26" s="13"/>
      <c r="G26" s="13"/>
      <c r="H26" s="21"/>
      <c r="I26" s="13"/>
      <c r="J26" s="21">
        <f t="shared" si="0"/>
        <v>0</v>
      </c>
      <c r="L26" s="31" t="s">
        <v>50</v>
      </c>
      <c r="M26" s="31"/>
      <c r="N26" s="32">
        <f>November!N28</f>
        <v>0</v>
      </c>
      <c r="O26" s="32"/>
    </row>
    <row r="27" spans="1:15" ht="19.2" x14ac:dyDescent="0.4">
      <c r="A27" s="19"/>
      <c r="B27" s="13"/>
      <c r="C27" s="13"/>
      <c r="D27" s="20"/>
      <c r="F27" s="13"/>
      <c r="G27" s="13"/>
      <c r="H27" s="21"/>
      <c r="I27" s="13"/>
      <c r="J27" s="21">
        <f t="shared" si="0"/>
        <v>0</v>
      </c>
      <c r="L27" s="31" t="s">
        <v>36</v>
      </c>
      <c r="M27" s="31"/>
      <c r="N27" s="32">
        <f>D106</f>
        <v>0</v>
      </c>
      <c r="O27" s="32"/>
    </row>
    <row r="28" spans="1:15" ht="19.2" x14ac:dyDescent="0.4">
      <c r="A28" s="19"/>
      <c r="B28" s="13"/>
      <c r="C28" s="13"/>
      <c r="D28" s="20"/>
      <c r="F28" s="13"/>
      <c r="G28" s="13"/>
      <c r="H28" s="21"/>
      <c r="I28" s="13"/>
      <c r="J28" s="21">
        <f t="shared" si="0"/>
        <v>0</v>
      </c>
      <c r="L28" s="31" t="s">
        <v>41</v>
      </c>
      <c r="M28" s="31"/>
      <c r="N28" s="32">
        <f>N25+N26-N27</f>
        <v>0</v>
      </c>
      <c r="O28" s="32"/>
    </row>
    <row r="29" spans="1:15" ht="16.8" x14ac:dyDescent="0.4">
      <c r="A29" s="19"/>
      <c r="B29" s="13"/>
      <c r="C29" s="13"/>
      <c r="D29" s="20"/>
      <c r="F29" s="13"/>
      <c r="G29" s="13"/>
      <c r="H29" s="21"/>
      <c r="I29" s="13"/>
      <c r="J29" s="21">
        <f t="shared" si="0"/>
        <v>0</v>
      </c>
    </row>
    <row r="30" spans="1:15" ht="16.8" x14ac:dyDescent="0.4">
      <c r="A30" s="19"/>
      <c r="B30" s="13"/>
      <c r="C30" s="13"/>
      <c r="D30" s="20"/>
      <c r="F30" s="13"/>
      <c r="G30" s="13"/>
      <c r="H30" s="21"/>
      <c r="I30" s="13"/>
      <c r="J30" s="21">
        <f t="shared" si="0"/>
        <v>0</v>
      </c>
    </row>
    <row r="31" spans="1:15" ht="20.399999999999999" x14ac:dyDescent="0.5">
      <c r="A31" s="19"/>
      <c r="B31" s="13"/>
      <c r="C31" s="13"/>
      <c r="D31" s="20"/>
      <c r="F31" s="13"/>
      <c r="G31" s="13"/>
      <c r="H31" s="21"/>
      <c r="I31" s="13"/>
      <c r="J31" s="21">
        <f t="shared" si="0"/>
        <v>0</v>
      </c>
      <c r="L31" s="27" t="s">
        <v>59</v>
      </c>
      <c r="M31" s="27"/>
      <c r="N31" s="27"/>
      <c r="O31" s="27"/>
    </row>
    <row r="32" spans="1:15" ht="16.8" x14ac:dyDescent="0.4">
      <c r="A32" s="19"/>
      <c r="B32" s="13"/>
      <c r="C32" s="13"/>
      <c r="D32" s="20"/>
      <c r="F32" s="13"/>
      <c r="G32" s="13"/>
      <c r="H32" s="21"/>
      <c r="I32" s="13"/>
      <c r="J32" s="21">
        <f t="shared" si="0"/>
        <v>0</v>
      </c>
      <c r="L32" s="30" t="s">
        <v>60</v>
      </c>
      <c r="M32" s="30"/>
      <c r="N32" s="29" cm="1">
        <f t="array" ref="N32">SUM(IF($B$5:$B$105=$L32,$D$5:$D$105))</f>
        <v>0</v>
      </c>
      <c r="O32" s="29"/>
    </row>
    <row r="33" spans="1:15" ht="16.8" x14ac:dyDescent="0.4">
      <c r="A33" s="19"/>
      <c r="B33" s="13"/>
      <c r="C33" s="13"/>
      <c r="D33" s="20"/>
      <c r="F33" s="13"/>
      <c r="G33" s="13"/>
      <c r="H33" s="21"/>
      <c r="I33" s="13"/>
      <c r="J33" s="21">
        <f t="shared" si="0"/>
        <v>0</v>
      </c>
      <c r="L33" s="30" t="s">
        <v>61</v>
      </c>
      <c r="M33" s="30"/>
      <c r="N33" s="29" cm="1">
        <f t="array" ref="N33">SUM(IF($B$5:$B$105=$L33,$D$5:$D$105))</f>
        <v>0</v>
      </c>
      <c r="O33" s="29"/>
    </row>
    <row r="34" spans="1:15" ht="16.8" x14ac:dyDescent="0.4">
      <c r="A34" s="19"/>
      <c r="B34" s="13"/>
      <c r="C34" s="13"/>
      <c r="D34" s="20"/>
      <c r="F34" s="13"/>
      <c r="G34" s="13"/>
      <c r="H34" s="21"/>
      <c r="I34" s="13"/>
      <c r="J34" s="21">
        <f t="shared" si="0"/>
        <v>0</v>
      </c>
      <c r="L34" s="30" t="s">
        <v>62</v>
      </c>
      <c r="M34" s="30"/>
      <c r="N34" s="29" cm="1">
        <f t="array" ref="N34">SUM(IF($B$5:$B$105=$L34,$D$5:$D$105))</f>
        <v>0</v>
      </c>
      <c r="O34" s="29"/>
    </row>
    <row r="35" spans="1:15" ht="16.8" x14ac:dyDescent="0.4">
      <c r="A35" s="19"/>
      <c r="B35" s="13"/>
      <c r="C35" s="13"/>
      <c r="D35" s="20"/>
      <c r="F35" s="13"/>
      <c r="G35" s="13"/>
      <c r="H35" s="21"/>
      <c r="I35" s="13"/>
      <c r="J35" s="21">
        <f t="shared" si="0"/>
        <v>0</v>
      </c>
      <c r="L35" s="30" t="s">
        <v>63</v>
      </c>
      <c r="M35" s="30"/>
      <c r="N35" s="29" cm="1">
        <f t="array" ref="N35">SUM(IF($B$5:$B$105=$L35,$D$5:$D$105))</f>
        <v>0</v>
      </c>
      <c r="O35" s="29"/>
    </row>
    <row r="36" spans="1:15" ht="16.8" x14ac:dyDescent="0.4">
      <c r="A36" s="19"/>
      <c r="B36" s="13"/>
      <c r="C36" s="13"/>
      <c r="D36" s="20"/>
      <c r="F36" s="13"/>
      <c r="G36" s="13"/>
      <c r="H36" s="21"/>
      <c r="I36" s="13"/>
      <c r="J36" s="21">
        <f t="shared" si="0"/>
        <v>0</v>
      </c>
      <c r="L36" s="30" t="s">
        <v>64</v>
      </c>
      <c r="M36" s="30"/>
      <c r="N36" s="29" cm="1">
        <f t="array" ref="N36">SUM(IF($B$5:$B$105=$L36,$D$5:$D$105))</f>
        <v>0</v>
      </c>
      <c r="O36" s="29"/>
    </row>
    <row r="37" spans="1:15" ht="16.8" x14ac:dyDescent="0.4">
      <c r="A37" s="19"/>
      <c r="B37" s="13"/>
      <c r="C37" s="13"/>
      <c r="D37" s="20"/>
      <c r="F37" s="13"/>
      <c r="G37" s="13"/>
      <c r="H37" s="21"/>
      <c r="I37" s="13"/>
      <c r="J37" s="21">
        <f t="shared" si="0"/>
        <v>0</v>
      </c>
      <c r="L37" s="30" t="s">
        <v>65</v>
      </c>
      <c r="M37" s="30"/>
      <c r="N37" s="29" cm="1">
        <f t="array" ref="N37">SUM(IF($B$5:$B$105=$L37,$D$5:$D$105))</f>
        <v>0</v>
      </c>
      <c r="O37" s="29"/>
    </row>
    <row r="38" spans="1:15" ht="16.8" x14ac:dyDescent="0.4">
      <c r="A38" s="19"/>
      <c r="B38" s="13"/>
      <c r="C38" s="13"/>
      <c r="D38" s="20"/>
      <c r="F38" s="13"/>
      <c r="G38" s="13"/>
      <c r="H38" s="21"/>
      <c r="I38" s="13"/>
      <c r="J38" s="21">
        <f t="shared" si="0"/>
        <v>0</v>
      </c>
      <c r="L38" s="30" t="s">
        <v>66</v>
      </c>
      <c r="M38" s="30"/>
      <c r="N38" s="29" cm="1">
        <f t="array" ref="N38">SUM(IF($B$5:$B$105=$L38,$D$5:$D$105))</f>
        <v>0</v>
      </c>
      <c r="O38" s="29"/>
    </row>
    <row r="39" spans="1:15" ht="16.8" x14ac:dyDescent="0.4">
      <c r="A39" s="19"/>
      <c r="B39" s="13"/>
      <c r="C39" s="13"/>
      <c r="D39" s="20"/>
      <c r="F39" s="13"/>
      <c r="G39" s="13"/>
      <c r="H39" s="21"/>
      <c r="I39" s="13"/>
      <c r="J39" s="21">
        <f t="shared" si="0"/>
        <v>0</v>
      </c>
      <c r="L39" s="30" t="s">
        <v>67</v>
      </c>
      <c r="M39" s="30"/>
      <c r="N39" s="29" cm="1">
        <f t="array" ref="N39">SUM(IF($B$5:$B$105=$L39,$D$5:$D$105))</f>
        <v>0</v>
      </c>
      <c r="O39" s="29"/>
    </row>
    <row r="40" spans="1:15" ht="16.8" x14ac:dyDescent="0.4">
      <c r="A40" s="19"/>
      <c r="B40" s="13"/>
      <c r="C40" s="13"/>
      <c r="D40" s="20"/>
      <c r="F40" s="13"/>
      <c r="G40" s="13"/>
      <c r="H40" s="21"/>
      <c r="I40" s="13"/>
      <c r="J40" s="21">
        <f t="shared" si="0"/>
        <v>0</v>
      </c>
      <c r="L40" s="30" t="s">
        <v>68</v>
      </c>
      <c r="M40" s="30"/>
      <c r="N40" s="29" cm="1">
        <f t="array" ref="N40">SUM(IF($B$5:$B$105=$L40,$D$5:$D$105))</f>
        <v>0</v>
      </c>
      <c r="O40" s="29"/>
    </row>
    <row r="41" spans="1:15" ht="16.8" x14ac:dyDescent="0.4">
      <c r="A41" s="19"/>
      <c r="B41" s="13"/>
      <c r="C41" s="13"/>
      <c r="D41" s="20"/>
      <c r="F41" s="13"/>
      <c r="G41" s="13"/>
      <c r="H41" s="21"/>
      <c r="I41" s="13"/>
      <c r="J41" s="21">
        <f t="shared" si="0"/>
        <v>0</v>
      </c>
      <c r="L41" s="30" t="s">
        <v>69</v>
      </c>
      <c r="M41" s="30"/>
      <c r="N41" s="29" cm="1">
        <f t="array" ref="N41">SUM(IF($B$5:$B$105=$L41,$D$5:$D$105))</f>
        <v>0</v>
      </c>
      <c r="O41" s="29"/>
    </row>
    <row r="42" spans="1:15" ht="16.8" x14ac:dyDescent="0.4">
      <c r="A42" s="19"/>
      <c r="B42" s="13"/>
      <c r="C42" s="13"/>
      <c r="D42" s="20"/>
      <c r="F42" s="13"/>
      <c r="G42" s="13"/>
      <c r="H42" s="21"/>
      <c r="I42" s="13"/>
      <c r="J42" s="21">
        <f t="shared" si="0"/>
        <v>0</v>
      </c>
      <c r="L42" s="30" t="s">
        <v>70</v>
      </c>
      <c r="M42" s="30"/>
      <c r="N42" s="29" cm="1">
        <f t="array" ref="N42">SUM(IF($B$5:$B$105=$L42,$D$5:$D$105))</f>
        <v>0</v>
      </c>
      <c r="O42" s="29"/>
    </row>
    <row r="43" spans="1:15" ht="16.8" x14ac:dyDescent="0.4">
      <c r="A43" s="19"/>
      <c r="B43" s="13"/>
      <c r="C43" s="13"/>
      <c r="D43" s="20"/>
      <c r="F43" s="13"/>
      <c r="G43" s="13"/>
      <c r="H43" s="21"/>
      <c r="I43" s="13"/>
      <c r="J43" s="21">
        <f t="shared" si="0"/>
        <v>0</v>
      </c>
      <c r="L43" s="30" t="s">
        <v>71</v>
      </c>
      <c r="M43" s="30"/>
      <c r="N43" s="29" cm="1">
        <f t="array" ref="N43">SUM(IF($B$5:$B$105=$L43,$D$5:$D$105))</f>
        <v>0</v>
      </c>
      <c r="O43" s="29"/>
    </row>
    <row r="44" spans="1:15" ht="16.8" x14ac:dyDescent="0.4">
      <c r="A44" s="19"/>
      <c r="B44" s="13"/>
      <c r="C44" s="13"/>
      <c r="D44" s="20"/>
      <c r="F44" s="13"/>
      <c r="G44" s="13"/>
      <c r="H44" s="21"/>
      <c r="I44" s="13"/>
      <c r="J44" s="21">
        <f t="shared" si="0"/>
        <v>0</v>
      </c>
      <c r="L44" s="30" t="s">
        <v>72</v>
      </c>
      <c r="M44" s="30"/>
      <c r="N44" s="29" cm="1">
        <f t="array" ref="N44">SUM(IF($B$5:$B$105=$L44,$D$5:$D$105))</f>
        <v>0</v>
      </c>
      <c r="O44" s="29"/>
    </row>
    <row r="45" spans="1:15" ht="16.8" x14ac:dyDescent="0.4">
      <c r="A45" s="19"/>
      <c r="B45" s="13"/>
      <c r="C45" s="13"/>
      <c r="D45" s="20"/>
      <c r="F45" s="13"/>
      <c r="G45" s="13"/>
      <c r="H45" s="21"/>
      <c r="I45" s="13"/>
      <c r="J45" s="21">
        <f t="shared" si="0"/>
        <v>0</v>
      </c>
      <c r="L45" s="28" t="s">
        <v>73</v>
      </c>
      <c r="M45" s="28"/>
      <c r="N45" s="29" cm="1">
        <f t="array" ref="N45">SUM(IF($B$5:$B$105=$L45,$D$5:$D$105))</f>
        <v>0</v>
      </c>
      <c r="O45" s="29"/>
    </row>
    <row r="46" spans="1:15" ht="16.8" x14ac:dyDescent="0.4">
      <c r="A46" s="19"/>
      <c r="B46" s="13"/>
      <c r="C46" s="13"/>
      <c r="D46" s="20"/>
      <c r="F46" s="13"/>
      <c r="G46" s="13"/>
      <c r="H46" s="21"/>
      <c r="I46" s="13"/>
      <c r="J46" s="21">
        <f t="shared" si="0"/>
        <v>0</v>
      </c>
      <c r="L46" s="28"/>
      <c r="M46" s="28"/>
      <c r="N46" s="29"/>
      <c r="O46" s="29"/>
    </row>
    <row r="47" spans="1:15" ht="16.8" x14ac:dyDescent="0.4">
      <c r="A47" s="19"/>
      <c r="B47" s="13"/>
      <c r="C47" s="13"/>
      <c r="D47" s="20"/>
      <c r="F47" s="13"/>
      <c r="G47" s="13"/>
      <c r="H47" s="21"/>
      <c r="I47" s="13"/>
      <c r="J47" s="21">
        <f t="shared" si="0"/>
        <v>0</v>
      </c>
      <c r="L47" s="30" t="s">
        <v>43</v>
      </c>
      <c r="M47" s="30"/>
      <c r="N47" s="29" cm="1">
        <f t="array" ref="N47">SUM(IF($B$5:$B$105=$L47,$D$5:$D$105))</f>
        <v>0</v>
      </c>
      <c r="O47" s="29"/>
    </row>
    <row r="48" spans="1:15" ht="16.8" x14ac:dyDescent="0.4">
      <c r="A48" s="19"/>
      <c r="B48" s="13"/>
      <c r="C48" s="13"/>
      <c r="D48" s="20"/>
      <c r="F48" s="13"/>
      <c r="G48" s="13"/>
      <c r="H48" s="21"/>
      <c r="I48" s="13"/>
      <c r="J48" s="21">
        <f t="shared" si="0"/>
        <v>0</v>
      </c>
      <c r="L48" s="30" t="s">
        <v>74</v>
      </c>
      <c r="M48" s="30"/>
      <c r="N48" s="29" cm="1">
        <f t="array" ref="N48">SUM(IF($B$5:$B$105=$L48,$D$5:$D$105))</f>
        <v>0</v>
      </c>
      <c r="O48" s="29"/>
    </row>
    <row r="49" spans="1:10" ht="16.8" x14ac:dyDescent="0.4">
      <c r="A49" s="19"/>
      <c r="B49" s="13"/>
      <c r="C49" s="13"/>
      <c r="D49" s="20"/>
      <c r="F49" s="13"/>
      <c r="G49" s="13"/>
      <c r="H49" s="21"/>
      <c r="I49" s="13"/>
      <c r="J49" s="21">
        <f t="shared" si="0"/>
        <v>0</v>
      </c>
    </row>
    <row r="50" spans="1:10" ht="16.8" x14ac:dyDescent="0.4">
      <c r="A50" s="19"/>
      <c r="B50" s="13"/>
      <c r="C50" s="13"/>
      <c r="D50" s="20"/>
      <c r="F50" s="13"/>
      <c r="G50" s="13"/>
      <c r="H50" s="21"/>
      <c r="I50" s="13"/>
      <c r="J50" s="21">
        <f t="shared" si="0"/>
        <v>0</v>
      </c>
    </row>
    <row r="51" spans="1:10" ht="16.8" x14ac:dyDescent="0.4">
      <c r="A51" s="19"/>
      <c r="B51" s="13"/>
      <c r="C51" s="13"/>
      <c r="D51" s="20"/>
      <c r="F51" s="13"/>
      <c r="G51" s="13"/>
      <c r="H51" s="21"/>
      <c r="I51" s="13"/>
      <c r="J51" s="21">
        <f t="shared" si="0"/>
        <v>0</v>
      </c>
    </row>
    <row r="52" spans="1:10" ht="16.8" x14ac:dyDescent="0.4">
      <c r="A52" s="19"/>
      <c r="B52" s="13"/>
      <c r="C52" s="13"/>
      <c r="D52" s="20"/>
      <c r="F52" s="13"/>
      <c r="G52" s="13"/>
      <c r="H52" s="21"/>
      <c r="I52" s="13"/>
      <c r="J52" s="21">
        <f t="shared" si="0"/>
        <v>0</v>
      </c>
    </row>
    <row r="53" spans="1:10" ht="16.8" x14ac:dyDescent="0.4">
      <c r="A53" s="19"/>
      <c r="B53" s="13"/>
      <c r="C53" s="13"/>
      <c r="D53" s="20"/>
      <c r="F53" s="13"/>
      <c r="G53" s="13"/>
      <c r="H53" s="21"/>
      <c r="I53" s="13"/>
      <c r="J53" s="21">
        <f t="shared" si="0"/>
        <v>0</v>
      </c>
    </row>
    <row r="54" spans="1:10" ht="16.8" x14ac:dyDescent="0.4">
      <c r="A54" s="19"/>
      <c r="B54" s="13"/>
      <c r="C54" s="13"/>
      <c r="D54" s="20"/>
      <c r="F54" s="13"/>
      <c r="G54" s="13"/>
      <c r="H54" s="21"/>
      <c r="I54" s="13"/>
      <c r="J54" s="21">
        <f t="shared" si="0"/>
        <v>0</v>
      </c>
    </row>
    <row r="55" spans="1:10" ht="16.8" x14ac:dyDescent="0.4">
      <c r="A55" s="19"/>
      <c r="B55" s="13"/>
      <c r="C55" s="13"/>
      <c r="D55" s="20"/>
      <c r="F55" s="13"/>
      <c r="G55" s="13"/>
      <c r="H55" s="21"/>
      <c r="I55" s="13"/>
      <c r="J55" s="21">
        <f t="shared" si="0"/>
        <v>0</v>
      </c>
    </row>
    <row r="56" spans="1:10" ht="16.8" x14ac:dyDescent="0.4">
      <c r="A56" s="19"/>
      <c r="B56" s="13"/>
      <c r="C56" s="13"/>
      <c r="D56" s="20"/>
      <c r="F56" s="13"/>
      <c r="G56" s="13"/>
      <c r="H56" s="21"/>
      <c r="I56" s="13"/>
      <c r="J56" s="21">
        <f t="shared" si="0"/>
        <v>0</v>
      </c>
    </row>
    <row r="57" spans="1:10" ht="16.8" x14ac:dyDescent="0.4">
      <c r="A57" s="19"/>
      <c r="B57" s="13"/>
      <c r="C57" s="13"/>
      <c r="D57" s="20"/>
      <c r="F57" s="13"/>
      <c r="G57" s="13"/>
      <c r="H57" s="21"/>
      <c r="I57" s="13"/>
      <c r="J57" s="21">
        <f t="shared" si="0"/>
        <v>0</v>
      </c>
    </row>
    <row r="58" spans="1:10" ht="16.8" x14ac:dyDescent="0.4">
      <c r="A58" s="19"/>
      <c r="B58" s="13"/>
      <c r="C58" s="13"/>
      <c r="D58" s="20"/>
      <c r="F58" s="13"/>
      <c r="G58" s="13"/>
      <c r="H58" s="21"/>
      <c r="I58" s="13"/>
      <c r="J58" s="21">
        <f t="shared" si="0"/>
        <v>0</v>
      </c>
    </row>
    <row r="59" spans="1:10" ht="16.8" x14ac:dyDescent="0.4">
      <c r="A59" s="19"/>
      <c r="B59" s="13"/>
      <c r="C59" s="13"/>
      <c r="D59" s="20"/>
      <c r="F59" s="13"/>
      <c r="G59" s="13"/>
      <c r="H59" s="21"/>
      <c r="I59" s="13"/>
      <c r="J59" s="21">
        <f t="shared" si="0"/>
        <v>0</v>
      </c>
    </row>
    <row r="60" spans="1:10" ht="16.8" x14ac:dyDescent="0.4">
      <c r="A60" s="19"/>
      <c r="B60" s="13"/>
      <c r="C60" s="13"/>
      <c r="D60" s="20"/>
      <c r="F60" s="13"/>
      <c r="G60" s="13"/>
      <c r="H60" s="21"/>
      <c r="I60" s="13"/>
      <c r="J60" s="21">
        <f t="shared" si="0"/>
        <v>0</v>
      </c>
    </row>
    <row r="61" spans="1:10" ht="16.8" x14ac:dyDescent="0.4">
      <c r="A61" s="19"/>
      <c r="B61" s="13"/>
      <c r="C61" s="13"/>
      <c r="D61" s="20"/>
      <c r="F61" s="13"/>
      <c r="G61" s="13"/>
      <c r="H61" s="21"/>
      <c r="I61" s="13"/>
      <c r="J61" s="21">
        <f t="shared" si="0"/>
        <v>0</v>
      </c>
    </row>
    <row r="62" spans="1:10" ht="16.8" x14ac:dyDescent="0.4">
      <c r="A62" s="19"/>
      <c r="B62" s="13"/>
      <c r="C62" s="13"/>
      <c r="D62" s="20"/>
      <c r="F62" s="13"/>
      <c r="G62" s="13"/>
      <c r="H62" s="21"/>
      <c r="I62" s="13"/>
      <c r="J62" s="21">
        <f t="shared" si="0"/>
        <v>0</v>
      </c>
    </row>
    <row r="63" spans="1:10" ht="16.8" x14ac:dyDescent="0.4">
      <c r="A63" s="19"/>
      <c r="B63" s="13"/>
      <c r="C63" s="13"/>
      <c r="D63" s="20"/>
      <c r="F63" s="13"/>
      <c r="G63" s="13"/>
      <c r="H63" s="21"/>
      <c r="I63" s="13"/>
      <c r="J63" s="21">
        <f t="shared" si="0"/>
        <v>0</v>
      </c>
    </row>
    <row r="64" spans="1:10" ht="16.8" x14ac:dyDescent="0.4">
      <c r="A64" s="19"/>
      <c r="B64" s="13"/>
      <c r="C64" s="13"/>
      <c r="D64" s="20"/>
      <c r="F64" s="13"/>
      <c r="G64" s="13"/>
      <c r="H64" s="21"/>
      <c r="I64" s="13"/>
      <c r="J64" s="21">
        <f t="shared" si="0"/>
        <v>0</v>
      </c>
    </row>
    <row r="65" spans="1:10" ht="16.8" x14ac:dyDescent="0.4">
      <c r="A65" s="19"/>
      <c r="B65" s="13"/>
      <c r="C65" s="13"/>
      <c r="D65" s="20"/>
      <c r="F65" s="13"/>
      <c r="G65" s="13"/>
      <c r="H65" s="21"/>
      <c r="I65" s="13"/>
      <c r="J65" s="21">
        <f t="shared" si="0"/>
        <v>0</v>
      </c>
    </row>
    <row r="66" spans="1:10" ht="16.8" x14ac:dyDescent="0.4">
      <c r="A66" s="19"/>
      <c r="B66" s="13"/>
      <c r="C66" s="13"/>
      <c r="D66" s="20"/>
      <c r="F66" s="13"/>
      <c r="G66" s="13"/>
      <c r="H66" s="21"/>
      <c r="I66" s="13"/>
      <c r="J66" s="21">
        <f t="shared" si="0"/>
        <v>0</v>
      </c>
    </row>
    <row r="67" spans="1:10" ht="16.8" x14ac:dyDescent="0.4">
      <c r="A67" s="19"/>
      <c r="B67" s="13"/>
      <c r="C67" s="13"/>
      <c r="D67" s="20"/>
      <c r="F67" s="13"/>
      <c r="G67" s="13"/>
      <c r="H67" s="21"/>
      <c r="I67" s="13"/>
      <c r="J67" s="21">
        <f t="shared" si="0"/>
        <v>0</v>
      </c>
    </row>
    <row r="68" spans="1:10" ht="16.8" x14ac:dyDescent="0.4">
      <c r="A68" s="19"/>
      <c r="B68" s="13"/>
      <c r="C68" s="13"/>
      <c r="D68" s="20"/>
      <c r="F68" s="13"/>
      <c r="G68" s="13"/>
      <c r="H68" s="21"/>
      <c r="I68" s="13"/>
      <c r="J68" s="21">
        <f t="shared" si="0"/>
        <v>0</v>
      </c>
    </row>
    <row r="69" spans="1:10" ht="16.8" x14ac:dyDescent="0.4">
      <c r="A69" s="19"/>
      <c r="B69" s="13"/>
      <c r="C69" s="13"/>
      <c r="D69" s="20"/>
      <c r="F69" s="13"/>
      <c r="G69" s="13"/>
      <c r="H69" s="21"/>
      <c r="I69" s="13"/>
      <c r="J69" s="21">
        <f t="shared" si="0"/>
        <v>0</v>
      </c>
    </row>
    <row r="70" spans="1:10" ht="16.8" x14ac:dyDescent="0.4">
      <c r="A70" s="19"/>
      <c r="B70" s="13"/>
      <c r="C70" s="13"/>
      <c r="D70" s="20"/>
      <c r="F70" s="13"/>
      <c r="G70" s="13"/>
      <c r="H70" s="21"/>
      <c r="I70" s="13"/>
      <c r="J70" s="21">
        <f t="shared" ref="J70:J105" si="1">H70*I70</f>
        <v>0</v>
      </c>
    </row>
    <row r="71" spans="1:10" ht="16.8" x14ac:dyDescent="0.4">
      <c r="A71" s="19"/>
      <c r="B71" s="13"/>
      <c r="C71" s="13"/>
      <c r="D71" s="20"/>
      <c r="F71" s="13"/>
      <c r="G71" s="13"/>
      <c r="H71" s="21"/>
      <c r="I71" s="13"/>
      <c r="J71" s="21">
        <f t="shared" si="1"/>
        <v>0</v>
      </c>
    </row>
    <row r="72" spans="1:10" ht="16.8" x14ac:dyDescent="0.4">
      <c r="A72" s="19"/>
      <c r="B72" s="13"/>
      <c r="C72" s="13"/>
      <c r="D72" s="20"/>
      <c r="F72" s="13"/>
      <c r="G72" s="13"/>
      <c r="H72" s="21"/>
      <c r="I72" s="13"/>
      <c r="J72" s="21">
        <f t="shared" si="1"/>
        <v>0</v>
      </c>
    </row>
    <row r="73" spans="1:10" ht="16.8" x14ac:dyDescent="0.4">
      <c r="A73" s="19"/>
      <c r="B73" s="13"/>
      <c r="C73" s="13"/>
      <c r="D73" s="20"/>
      <c r="F73" s="13"/>
      <c r="G73" s="13"/>
      <c r="H73" s="21"/>
      <c r="I73" s="13"/>
      <c r="J73" s="21">
        <f t="shared" si="1"/>
        <v>0</v>
      </c>
    </row>
    <row r="74" spans="1:10" ht="16.8" x14ac:dyDescent="0.4">
      <c r="A74" s="19"/>
      <c r="B74" s="13"/>
      <c r="C74" s="13"/>
      <c r="D74" s="20"/>
      <c r="F74" s="13"/>
      <c r="G74" s="13"/>
      <c r="H74" s="21"/>
      <c r="I74" s="13"/>
      <c r="J74" s="21">
        <f t="shared" si="1"/>
        <v>0</v>
      </c>
    </row>
    <row r="75" spans="1:10" ht="16.8" x14ac:dyDescent="0.4">
      <c r="A75" s="19"/>
      <c r="B75" s="13"/>
      <c r="C75" s="13"/>
      <c r="D75" s="20"/>
      <c r="F75" s="13"/>
      <c r="G75" s="13"/>
      <c r="H75" s="21"/>
      <c r="I75" s="13"/>
      <c r="J75" s="21">
        <f t="shared" si="1"/>
        <v>0</v>
      </c>
    </row>
    <row r="76" spans="1:10" ht="16.8" x14ac:dyDescent="0.4">
      <c r="A76" s="19"/>
      <c r="B76" s="13"/>
      <c r="C76" s="13"/>
      <c r="D76" s="20"/>
      <c r="F76" s="13"/>
      <c r="G76" s="13"/>
      <c r="H76" s="21"/>
      <c r="I76" s="13"/>
      <c r="J76" s="21">
        <f t="shared" si="1"/>
        <v>0</v>
      </c>
    </row>
    <row r="77" spans="1:10" ht="16.8" x14ac:dyDescent="0.4">
      <c r="A77" s="19"/>
      <c r="B77" s="13"/>
      <c r="C77" s="13"/>
      <c r="D77" s="20"/>
      <c r="F77" s="13"/>
      <c r="G77" s="13"/>
      <c r="H77" s="21"/>
      <c r="I77" s="13"/>
      <c r="J77" s="21">
        <f t="shared" si="1"/>
        <v>0</v>
      </c>
    </row>
    <row r="78" spans="1:10" ht="16.8" x14ac:dyDescent="0.4">
      <c r="A78" s="19"/>
      <c r="B78" s="13"/>
      <c r="C78" s="13"/>
      <c r="D78" s="20"/>
      <c r="F78" s="13"/>
      <c r="G78" s="13"/>
      <c r="H78" s="21"/>
      <c r="I78" s="13"/>
      <c r="J78" s="21">
        <f t="shared" si="1"/>
        <v>0</v>
      </c>
    </row>
    <row r="79" spans="1:10" ht="16.8" x14ac:dyDescent="0.4">
      <c r="A79" s="19"/>
      <c r="B79" s="13"/>
      <c r="C79" s="13"/>
      <c r="D79" s="20"/>
      <c r="F79" s="13"/>
      <c r="G79" s="13"/>
      <c r="H79" s="21"/>
      <c r="I79" s="13"/>
      <c r="J79" s="21">
        <f t="shared" si="1"/>
        <v>0</v>
      </c>
    </row>
    <row r="80" spans="1:10" ht="16.8" x14ac:dyDescent="0.4">
      <c r="A80" s="19"/>
      <c r="B80" s="13"/>
      <c r="C80" s="13"/>
      <c r="D80" s="20"/>
      <c r="F80" s="13"/>
      <c r="G80" s="13"/>
      <c r="H80" s="21"/>
      <c r="I80" s="13"/>
      <c r="J80" s="21">
        <f t="shared" si="1"/>
        <v>0</v>
      </c>
    </row>
    <row r="81" spans="1:10" ht="16.8" x14ac:dyDescent="0.4">
      <c r="A81" s="19"/>
      <c r="B81" s="13"/>
      <c r="C81" s="13"/>
      <c r="D81" s="20"/>
      <c r="F81" s="13"/>
      <c r="G81" s="13"/>
      <c r="H81" s="21"/>
      <c r="I81" s="13"/>
      <c r="J81" s="21">
        <f t="shared" si="1"/>
        <v>0</v>
      </c>
    </row>
    <row r="82" spans="1:10" ht="16.8" x14ac:dyDescent="0.4">
      <c r="A82" s="19"/>
      <c r="B82" s="13"/>
      <c r="C82" s="13"/>
      <c r="D82" s="20"/>
      <c r="F82" s="13"/>
      <c r="G82" s="13"/>
      <c r="H82" s="21"/>
      <c r="I82" s="13"/>
      <c r="J82" s="21">
        <f t="shared" si="1"/>
        <v>0</v>
      </c>
    </row>
    <row r="83" spans="1:10" ht="16.8" x14ac:dyDescent="0.4">
      <c r="A83" s="19"/>
      <c r="B83" s="13"/>
      <c r="C83" s="13"/>
      <c r="D83" s="20"/>
      <c r="F83" s="13"/>
      <c r="G83" s="13"/>
      <c r="H83" s="21"/>
      <c r="I83" s="13"/>
      <c r="J83" s="21">
        <f t="shared" si="1"/>
        <v>0</v>
      </c>
    </row>
    <row r="84" spans="1:10" ht="16.8" x14ac:dyDescent="0.4">
      <c r="A84" s="19"/>
      <c r="B84" s="13"/>
      <c r="C84" s="13"/>
      <c r="D84" s="20"/>
      <c r="F84" s="13"/>
      <c r="G84" s="13"/>
      <c r="H84" s="21"/>
      <c r="I84" s="13"/>
      <c r="J84" s="21">
        <f t="shared" si="1"/>
        <v>0</v>
      </c>
    </row>
    <row r="85" spans="1:10" ht="16.8" x14ac:dyDescent="0.4">
      <c r="A85" s="19"/>
      <c r="B85" s="13"/>
      <c r="C85" s="13"/>
      <c r="D85" s="20"/>
      <c r="F85" s="13"/>
      <c r="G85" s="13"/>
      <c r="H85" s="21"/>
      <c r="I85" s="13"/>
      <c r="J85" s="21">
        <f t="shared" si="1"/>
        <v>0</v>
      </c>
    </row>
    <row r="86" spans="1:10" ht="16.8" x14ac:dyDescent="0.4">
      <c r="A86" s="19"/>
      <c r="B86" s="13"/>
      <c r="C86" s="13"/>
      <c r="D86" s="20"/>
      <c r="F86" s="13"/>
      <c r="G86" s="13"/>
      <c r="H86" s="21"/>
      <c r="I86" s="13"/>
      <c r="J86" s="21">
        <f t="shared" si="1"/>
        <v>0</v>
      </c>
    </row>
    <row r="87" spans="1:10" ht="16.8" x14ac:dyDescent="0.4">
      <c r="A87" s="19"/>
      <c r="B87" s="13"/>
      <c r="C87" s="13"/>
      <c r="D87" s="20"/>
      <c r="F87" s="13"/>
      <c r="G87" s="13"/>
      <c r="H87" s="21"/>
      <c r="I87" s="13"/>
      <c r="J87" s="21">
        <f t="shared" si="1"/>
        <v>0</v>
      </c>
    </row>
    <row r="88" spans="1:10" ht="16.8" x14ac:dyDescent="0.4">
      <c r="A88" s="19"/>
      <c r="B88" s="13"/>
      <c r="C88" s="13"/>
      <c r="D88" s="20"/>
      <c r="F88" s="13"/>
      <c r="G88" s="13"/>
      <c r="H88" s="21"/>
      <c r="I88" s="13"/>
      <c r="J88" s="21">
        <f t="shared" si="1"/>
        <v>0</v>
      </c>
    </row>
    <row r="89" spans="1:10" ht="16.8" x14ac:dyDescent="0.4">
      <c r="A89" s="19"/>
      <c r="B89" s="13"/>
      <c r="C89" s="13"/>
      <c r="D89" s="20"/>
      <c r="F89" s="13"/>
      <c r="G89" s="13"/>
      <c r="H89" s="21"/>
      <c r="I89" s="13"/>
      <c r="J89" s="21">
        <f t="shared" si="1"/>
        <v>0</v>
      </c>
    </row>
    <row r="90" spans="1:10" ht="16.8" x14ac:dyDescent="0.4">
      <c r="A90" s="19"/>
      <c r="B90" s="13"/>
      <c r="C90" s="13"/>
      <c r="D90" s="20"/>
      <c r="F90" s="13"/>
      <c r="G90" s="13"/>
      <c r="H90" s="21"/>
      <c r="I90" s="13"/>
      <c r="J90" s="21">
        <f t="shared" si="1"/>
        <v>0</v>
      </c>
    </row>
    <row r="91" spans="1:10" ht="16.8" x14ac:dyDescent="0.4">
      <c r="A91" s="19"/>
      <c r="B91" s="13"/>
      <c r="C91" s="13"/>
      <c r="D91" s="20"/>
      <c r="F91" s="13"/>
      <c r="G91" s="13"/>
      <c r="H91" s="21"/>
      <c r="I91" s="13"/>
      <c r="J91" s="21">
        <f t="shared" si="1"/>
        <v>0</v>
      </c>
    </row>
    <row r="92" spans="1:10" ht="16.8" x14ac:dyDescent="0.4">
      <c r="A92" s="19"/>
      <c r="B92" s="13"/>
      <c r="C92" s="13"/>
      <c r="D92" s="20"/>
      <c r="F92" s="13"/>
      <c r="G92" s="13"/>
      <c r="H92" s="21"/>
      <c r="I92" s="13"/>
      <c r="J92" s="21">
        <f t="shared" si="1"/>
        <v>0</v>
      </c>
    </row>
    <row r="93" spans="1:10" ht="16.8" x14ac:dyDescent="0.4">
      <c r="A93" s="19"/>
      <c r="B93" s="13"/>
      <c r="C93" s="13"/>
      <c r="D93" s="20"/>
      <c r="F93" s="13"/>
      <c r="G93" s="13"/>
      <c r="H93" s="21"/>
      <c r="I93" s="13"/>
      <c r="J93" s="21">
        <f t="shared" si="1"/>
        <v>0</v>
      </c>
    </row>
    <row r="94" spans="1:10" ht="16.8" x14ac:dyDescent="0.4">
      <c r="A94" s="19"/>
      <c r="B94" s="13"/>
      <c r="C94" s="13"/>
      <c r="D94" s="20"/>
      <c r="F94" s="13"/>
      <c r="G94" s="13"/>
      <c r="H94" s="21"/>
      <c r="I94" s="13"/>
      <c r="J94" s="21">
        <f t="shared" si="1"/>
        <v>0</v>
      </c>
    </row>
    <row r="95" spans="1:10" ht="16.8" x14ac:dyDescent="0.4">
      <c r="A95" s="19"/>
      <c r="B95" s="13"/>
      <c r="C95" s="13"/>
      <c r="D95" s="20"/>
      <c r="F95" s="13"/>
      <c r="G95" s="13"/>
      <c r="H95" s="21"/>
      <c r="I95" s="13"/>
      <c r="J95" s="21">
        <f t="shared" si="1"/>
        <v>0</v>
      </c>
    </row>
    <row r="96" spans="1:10" ht="16.8" x14ac:dyDescent="0.4">
      <c r="A96" s="19"/>
      <c r="B96" s="13"/>
      <c r="C96" s="13"/>
      <c r="D96" s="20"/>
      <c r="F96" s="13"/>
      <c r="G96" s="13"/>
      <c r="H96" s="21"/>
      <c r="I96" s="13"/>
      <c r="J96" s="21">
        <f t="shared" si="1"/>
        <v>0</v>
      </c>
    </row>
    <row r="97" spans="1:10" ht="16.8" x14ac:dyDescent="0.4">
      <c r="A97" s="19"/>
      <c r="B97" s="13"/>
      <c r="C97" s="13"/>
      <c r="D97" s="20"/>
      <c r="F97" s="13"/>
      <c r="G97" s="13"/>
      <c r="H97" s="21"/>
      <c r="I97" s="13"/>
      <c r="J97" s="21">
        <f t="shared" si="1"/>
        <v>0</v>
      </c>
    </row>
    <row r="98" spans="1:10" ht="16.8" x14ac:dyDescent="0.4">
      <c r="A98" s="19"/>
      <c r="B98" s="13"/>
      <c r="C98" s="13"/>
      <c r="D98" s="20"/>
      <c r="F98" s="13"/>
      <c r="G98" s="13"/>
      <c r="H98" s="21"/>
      <c r="I98" s="13"/>
      <c r="J98" s="21">
        <f t="shared" si="1"/>
        <v>0</v>
      </c>
    </row>
    <row r="99" spans="1:10" ht="16.8" x14ac:dyDescent="0.4">
      <c r="A99" s="19"/>
      <c r="B99" s="13"/>
      <c r="C99" s="13"/>
      <c r="D99" s="20"/>
      <c r="F99" s="13"/>
      <c r="G99" s="13"/>
      <c r="H99" s="21"/>
      <c r="I99" s="13"/>
      <c r="J99" s="21">
        <f t="shared" si="1"/>
        <v>0</v>
      </c>
    </row>
    <row r="100" spans="1:10" ht="16.8" x14ac:dyDescent="0.4">
      <c r="A100" s="19"/>
      <c r="B100" s="13"/>
      <c r="C100" s="13"/>
      <c r="D100" s="20"/>
      <c r="F100" s="13"/>
      <c r="G100" s="13"/>
      <c r="H100" s="21"/>
      <c r="I100" s="13"/>
      <c r="J100" s="21">
        <f t="shared" si="1"/>
        <v>0</v>
      </c>
    </row>
    <row r="101" spans="1:10" ht="16.8" x14ac:dyDescent="0.4">
      <c r="A101" s="19"/>
      <c r="B101" s="13"/>
      <c r="C101" s="13"/>
      <c r="D101" s="20"/>
      <c r="F101" s="13"/>
      <c r="G101" s="13"/>
      <c r="H101" s="21"/>
      <c r="I101" s="13"/>
      <c r="J101" s="21">
        <f t="shared" si="1"/>
        <v>0</v>
      </c>
    </row>
    <row r="102" spans="1:10" ht="16.8" x14ac:dyDescent="0.4">
      <c r="A102" s="19"/>
      <c r="B102" s="13"/>
      <c r="C102" s="13"/>
      <c r="D102" s="20"/>
      <c r="F102" s="13"/>
      <c r="G102" s="13"/>
      <c r="H102" s="21"/>
      <c r="I102" s="13"/>
      <c r="J102" s="21">
        <f t="shared" si="1"/>
        <v>0</v>
      </c>
    </row>
    <row r="103" spans="1:10" ht="16.8" x14ac:dyDescent="0.4">
      <c r="A103" s="19"/>
      <c r="B103" s="13"/>
      <c r="C103" s="13"/>
      <c r="D103" s="20"/>
      <c r="F103" s="13"/>
      <c r="G103" s="13"/>
      <c r="H103" s="21"/>
      <c r="I103" s="13"/>
      <c r="J103" s="21">
        <f t="shared" si="1"/>
        <v>0</v>
      </c>
    </row>
    <row r="104" spans="1:10" ht="16.8" x14ac:dyDescent="0.4">
      <c r="A104" s="19"/>
      <c r="B104" s="13"/>
      <c r="C104" s="13"/>
      <c r="D104" s="20"/>
      <c r="F104" s="13"/>
      <c r="G104" s="13"/>
      <c r="H104" s="21"/>
      <c r="I104" s="13"/>
      <c r="J104" s="21">
        <f t="shared" si="1"/>
        <v>0</v>
      </c>
    </row>
    <row r="105" spans="1:10" ht="16.8" x14ac:dyDescent="0.4">
      <c r="A105" s="19"/>
      <c r="B105" s="13"/>
      <c r="C105" s="13"/>
      <c r="D105" s="20"/>
      <c r="F105" s="13"/>
      <c r="G105" s="13"/>
      <c r="H105" s="21"/>
      <c r="I105" s="13"/>
      <c r="J105" s="21">
        <f t="shared" si="1"/>
        <v>0</v>
      </c>
    </row>
    <row r="106" spans="1:10" ht="19.2" customHeight="1" x14ac:dyDescent="0.5">
      <c r="A106" s="33"/>
      <c r="B106" s="33"/>
      <c r="C106" s="7" t="s">
        <v>13</v>
      </c>
      <c r="D106" s="9">
        <f>SUM(D5:D105)</f>
        <v>0</v>
      </c>
      <c r="F106" s="33"/>
      <c r="G106" s="33"/>
      <c r="H106" s="33" t="s">
        <v>13</v>
      </c>
      <c r="I106" s="33"/>
      <c r="J106" s="8">
        <f>SUM(J5:J105)</f>
        <v>0</v>
      </c>
    </row>
  </sheetData>
  <mergeCells count="51">
    <mergeCell ref="L28:M28"/>
    <mergeCell ref="N28:O28"/>
    <mergeCell ref="A106:B106"/>
    <mergeCell ref="F106:G106"/>
    <mergeCell ref="H106:I106"/>
    <mergeCell ref="L31:O31"/>
    <mergeCell ref="L32:M32"/>
    <mergeCell ref="N32:O32"/>
    <mergeCell ref="L33:M33"/>
    <mergeCell ref="N33:O33"/>
    <mergeCell ref="L34:M34"/>
    <mergeCell ref="N34:O34"/>
    <mergeCell ref="L35:M35"/>
    <mergeCell ref="N35:O35"/>
    <mergeCell ref="L36:M36"/>
    <mergeCell ref="N36:O36"/>
    <mergeCell ref="L27:M27"/>
    <mergeCell ref="N27:O27"/>
    <mergeCell ref="A1:O1"/>
    <mergeCell ref="A3:D3"/>
    <mergeCell ref="F3:J3"/>
    <mergeCell ref="L3:O3"/>
    <mergeCell ref="L5:O10"/>
    <mergeCell ref="L14:O14"/>
    <mergeCell ref="L24:O24"/>
    <mergeCell ref="L25:M25"/>
    <mergeCell ref="N25:O25"/>
    <mergeCell ref="L26:M26"/>
    <mergeCell ref="N26:O26"/>
    <mergeCell ref="L37:M37"/>
    <mergeCell ref="N37:O37"/>
    <mergeCell ref="L38:M38"/>
    <mergeCell ref="N38:O38"/>
    <mergeCell ref="L39:M39"/>
    <mergeCell ref="N39:O39"/>
    <mergeCell ref="L40:M40"/>
    <mergeCell ref="N40:O40"/>
    <mergeCell ref="L41:M41"/>
    <mergeCell ref="N41:O41"/>
    <mergeCell ref="L42:M42"/>
    <mergeCell ref="N42:O42"/>
    <mergeCell ref="L47:M47"/>
    <mergeCell ref="N47:O47"/>
    <mergeCell ref="L48:M48"/>
    <mergeCell ref="N48:O48"/>
    <mergeCell ref="L43:M43"/>
    <mergeCell ref="N43:O43"/>
    <mergeCell ref="L44:M44"/>
    <mergeCell ref="N44:O44"/>
    <mergeCell ref="L45:M46"/>
    <mergeCell ref="N45:O46"/>
  </mergeCells>
  <conditionalFormatting sqref="J5:J105">
    <cfRule type="expression" dxfId="2" priority="3">
      <formula>$F5=""</formula>
    </cfRule>
  </conditionalFormatting>
  <conditionalFormatting sqref="M4">
    <cfRule type="containsErrors" dxfId="1" priority="2">
      <formula>ISERROR(M4)</formula>
    </cfRule>
  </conditionalFormatting>
  <conditionalFormatting sqref="O4">
    <cfRule type="containsErrors" dxfId="0" priority="1">
      <formula>ISERROR(O4)</formula>
    </cfRule>
  </conditionalFormatting>
  <dataValidations count="4">
    <dataValidation type="list" allowBlank="1" showInputMessage="1" showErrorMessage="1" sqref="B4" xr:uid="{22B5A80A-809A-4944-AC86-B91B435AE6ED}">
      <formula1>"Groceries,Household,Maintenance,Gas,Water,Electricity,Transport,Futur Self/Education,Quality Time/Treat Yourself,Savings"</formula1>
    </dataValidation>
    <dataValidation type="list" allowBlank="1" showInputMessage="1" showErrorMessage="1" sqref="G4" xr:uid="{26BDB0EC-4FAC-46C1-AC5E-80E526DFD7B6}">
      <formula1>"Fruits &amp; vegetables,Pasta/rice/potatoes,Dairy,Meat &amp; fish,Bread &amp; grains,Drinks,Household &amp; cleaning,Others"</formula1>
    </dataValidation>
    <dataValidation type="list" allowBlank="1" showInputMessage="1" showErrorMessage="1" sqref="G5:G105" xr:uid="{B55EC640-2E20-425C-9FA0-D4ABFCB68C26}">
      <formula1>"Food,Snacks,Non-food"</formula1>
    </dataValidation>
    <dataValidation type="list" allowBlank="1" showInputMessage="1" showErrorMessage="1" sqref="B5:B105" xr:uid="{056E53A9-ADF9-4E20-9F01-0EDCF494514B}">
      <formula1>"Groceries,Household,Maintenance,Taxes,Insurance,Gas,Water,Electricity,Wifi/Mobile,Transport,Health,Clothes/Shoes,Futur Self/Education,Quality Time/Treat Yourself,Savings,Gifts"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Intro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Turpyn</dc:creator>
  <cp:lastModifiedBy>Jill Turpyn</cp:lastModifiedBy>
  <dcterms:created xsi:type="dcterms:W3CDTF">2025-06-25T12:23:21Z</dcterms:created>
  <dcterms:modified xsi:type="dcterms:W3CDTF">2025-08-03T12:53:15Z</dcterms:modified>
</cp:coreProperties>
</file>